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3" sheetId="1" r:id="rId1"/>
    <sheet name="приложение 4" sheetId="2" r:id="rId2"/>
  </sheets>
  <calcPr calcId="124519"/>
</workbook>
</file>

<file path=xl/calcChain.xml><?xml version="1.0" encoding="utf-8"?>
<calcChain xmlns="http://schemas.openxmlformats.org/spreadsheetml/2006/main">
  <c r="D21" i="2"/>
  <c r="D7"/>
  <c r="D38"/>
  <c r="D36"/>
  <c r="D34"/>
  <c r="D29"/>
  <c r="D26"/>
  <c r="D14"/>
  <c r="G160" i="1"/>
  <c r="G20"/>
  <c r="G603"/>
  <c r="G602" s="1"/>
  <c r="G601" s="1"/>
  <c r="G169"/>
  <c r="G168" s="1"/>
  <c r="G167" s="1"/>
  <c r="G166" s="1"/>
  <c r="G174"/>
  <c r="G173" s="1"/>
  <c r="G172" s="1"/>
  <c r="G171" s="1"/>
  <c r="G219"/>
  <c r="G218" s="1"/>
  <c r="G217" s="1"/>
  <c r="G648"/>
  <c r="G647" s="1"/>
  <c r="G646" s="1"/>
  <c r="G645" s="1"/>
  <c r="G617"/>
  <c r="G616" s="1"/>
  <c r="G615" s="1"/>
  <c r="G594"/>
  <c r="G593" s="1"/>
  <c r="G592" s="1"/>
  <c r="G591" s="1"/>
  <c r="G564"/>
  <c r="G563" s="1"/>
  <c r="G562" s="1"/>
  <c r="G561" s="1"/>
  <c r="G548"/>
  <c r="G547" s="1"/>
  <c r="G546" s="1"/>
  <c r="G538"/>
  <c r="G537" s="1"/>
  <c r="G536" s="1"/>
  <c r="G535" s="1"/>
  <c r="G531"/>
  <c r="G530" s="1"/>
  <c r="G529" s="1"/>
  <c r="G528" s="1"/>
  <c r="G517" l="1"/>
  <c r="G456"/>
  <c r="G440"/>
  <c r="G376"/>
  <c r="G375" s="1"/>
  <c r="G374" s="1"/>
  <c r="G336"/>
  <c r="G335" s="1"/>
  <c r="G334" s="1"/>
  <c r="G280"/>
  <c r="G279" s="1"/>
  <c r="G215"/>
  <c r="G214" s="1"/>
  <c r="G213" s="1"/>
  <c r="G212" s="1"/>
  <c r="G211" s="1"/>
  <c r="G209"/>
  <c r="G208" s="1"/>
  <c r="G207" s="1"/>
  <c r="G206" s="1"/>
  <c r="D19" i="2"/>
  <c r="D41" s="1"/>
  <c r="G204" i="1"/>
  <c r="G203" s="1"/>
  <c r="G202" s="1"/>
  <c r="G201" s="1"/>
  <c r="G200" s="1"/>
  <c r="G182"/>
  <c r="G181" s="1"/>
  <c r="G143"/>
  <c r="G142" s="1"/>
  <c r="G141" s="1"/>
  <c r="G140" s="1"/>
  <c r="G139" s="1"/>
  <c r="G34"/>
  <c r="G33" s="1"/>
  <c r="G507"/>
  <c r="G332"/>
  <c r="G331" s="1"/>
  <c r="G330" s="1"/>
  <c r="G243"/>
  <c r="G242" s="1"/>
  <c r="G241" s="1"/>
  <c r="G240" s="1"/>
  <c r="G292" l="1"/>
  <c r="G291" s="1"/>
  <c r="G290" s="1"/>
  <c r="G289" s="1"/>
  <c r="G229"/>
  <c r="G228" s="1"/>
  <c r="G227" s="1"/>
  <c r="G226" s="1"/>
  <c r="G314" l="1"/>
  <c r="G313" s="1"/>
  <c r="G248"/>
  <c r="G247" s="1"/>
  <c r="G246" s="1"/>
  <c r="G157" l="1"/>
  <c r="G156" s="1"/>
  <c r="G155" s="1"/>
  <c r="G198"/>
  <c r="G197" s="1"/>
  <c r="G196" s="1"/>
  <c r="G195" s="1"/>
  <c r="G105"/>
  <c r="G104" s="1"/>
  <c r="G103" s="1"/>
  <c r="G102" s="1"/>
  <c r="G589"/>
  <c r="G588" s="1"/>
  <c r="G587" s="1"/>
  <c r="G348"/>
  <c r="G347" s="1"/>
  <c r="G346" s="1"/>
  <c r="G322"/>
  <c r="G321" s="1"/>
  <c r="G320" s="1"/>
  <c r="G319" s="1"/>
  <c r="G179"/>
  <c r="G178" s="1"/>
  <c r="G177" s="1"/>
  <c r="G137" l="1"/>
  <c r="G136" s="1"/>
  <c r="G135" s="1"/>
  <c r="G134" s="1"/>
  <c r="G193"/>
  <c r="G192" s="1"/>
  <c r="G191" s="1"/>
  <c r="G190" s="1"/>
  <c r="G357"/>
  <c r="G356" s="1"/>
  <c r="G355" s="1"/>
  <c r="G354" s="1"/>
  <c r="G585"/>
  <c r="G584" s="1"/>
  <c r="G583" s="1"/>
  <c r="G582" s="1"/>
  <c r="G526"/>
  <c r="G525" s="1"/>
  <c r="G524" s="1"/>
  <c r="G523" s="1"/>
  <c r="G522" l="1"/>
  <c r="G521" s="1"/>
  <c r="G416"/>
  <c r="G415" s="1"/>
  <c r="G414" s="1"/>
  <c r="G413" s="1"/>
  <c r="G224" l="1"/>
  <c r="G223" s="1"/>
  <c r="G222" s="1"/>
  <c r="G221" s="1"/>
  <c r="G189" s="1"/>
  <c r="G188" l="1"/>
  <c r="G664"/>
  <c r="G663" s="1"/>
  <c r="G662" s="1"/>
  <c r="G661" s="1"/>
  <c r="G660" s="1"/>
  <c r="G622"/>
  <c r="G621" s="1"/>
  <c r="G620" s="1"/>
  <c r="G619" s="1"/>
  <c r="G609"/>
  <c r="G608" s="1"/>
  <c r="G607" s="1"/>
  <c r="G553"/>
  <c r="G552" s="1"/>
  <c r="G551" s="1"/>
  <c r="G550" s="1"/>
  <c r="G544"/>
  <c r="G543" s="1"/>
  <c r="G542" s="1"/>
  <c r="G541" s="1"/>
  <c r="G451"/>
  <c r="G450" s="1"/>
  <c r="G449" s="1"/>
  <c r="G448" s="1"/>
  <c r="G411"/>
  <c r="G410" s="1"/>
  <c r="G409" s="1"/>
  <c r="G368"/>
  <c r="G367" s="1"/>
  <c r="G366" s="1"/>
  <c r="G352"/>
  <c r="G351" s="1"/>
  <c r="G350" s="1"/>
  <c r="G345" s="1"/>
  <c r="G328"/>
  <c r="G327" s="1"/>
  <c r="G326" s="1"/>
  <c r="G325" s="1"/>
  <c r="G324" s="1"/>
  <c r="G301"/>
  <c r="G300" s="1"/>
  <c r="G299" s="1"/>
  <c r="G298" s="1"/>
  <c r="G164"/>
  <c r="G163" s="1"/>
  <c r="G162" s="1"/>
  <c r="G161" s="1"/>
  <c r="G132"/>
  <c r="G131" s="1"/>
  <c r="G130" s="1"/>
  <c r="G129" s="1"/>
  <c r="G128" s="1"/>
  <c r="G124"/>
  <c r="G123" s="1"/>
  <c r="G100"/>
  <c r="G99" s="1"/>
  <c r="G98" s="1"/>
  <c r="G97" s="1"/>
  <c r="G96" s="1"/>
  <c r="G73"/>
  <c r="G71" s="1"/>
  <c r="G40"/>
  <c r="G38" s="1"/>
  <c r="G37" s="1"/>
  <c r="G36" s="1"/>
  <c r="G408" l="1"/>
  <c r="G540"/>
  <c r="G72"/>
  <c r="G39"/>
  <c r="G386" l="1"/>
  <c r="G385" s="1"/>
  <c r="G384" s="1"/>
  <c r="G126" l="1"/>
  <c r="G122" s="1"/>
  <c r="G120"/>
  <c r="G119" s="1"/>
  <c r="G381"/>
  <c r="G380" s="1"/>
  <c r="G379" s="1"/>
  <c r="G378" s="1"/>
  <c r="G258"/>
  <c r="G257" s="1"/>
  <c r="G118" l="1"/>
  <c r="G613"/>
  <c r="G612" s="1"/>
  <c r="G611" s="1"/>
  <c r="G606" s="1"/>
  <c r="G372"/>
  <c r="G371" s="1"/>
  <c r="G370" s="1"/>
  <c r="G365" s="1"/>
  <c r="G78"/>
  <c r="G77" s="1"/>
  <c r="G76" s="1"/>
  <c r="G70" s="1"/>
  <c r="G605" l="1"/>
  <c r="G364"/>
  <c r="G390"/>
  <c r="G273"/>
  <c r="G148" l="1"/>
  <c r="G686" l="1"/>
  <c r="G685" s="1"/>
  <c r="G684" s="1"/>
  <c r="G683" s="1"/>
  <c r="G679"/>
  <c r="G678" s="1"/>
  <c r="G677" s="1"/>
  <c r="G672"/>
  <c r="G671" s="1"/>
  <c r="G669"/>
  <c r="G668" s="1"/>
  <c r="G657"/>
  <c r="G656" s="1"/>
  <c r="G654"/>
  <c r="G653" s="1"/>
  <c r="G643"/>
  <c r="G642" s="1"/>
  <c r="G641" s="1"/>
  <c r="G640" s="1"/>
  <c r="G637"/>
  <c r="G636" s="1"/>
  <c r="G635" s="1"/>
  <c r="G632"/>
  <c r="G631" s="1"/>
  <c r="G630" s="1"/>
  <c r="G627"/>
  <c r="G626" s="1"/>
  <c r="G625" s="1"/>
  <c r="G599"/>
  <c r="G598" s="1"/>
  <c r="G597" s="1"/>
  <c r="G596" s="1"/>
  <c r="G578"/>
  <c r="G577" s="1"/>
  <c r="G576" s="1"/>
  <c r="G574"/>
  <c r="G573" s="1"/>
  <c r="G572" s="1"/>
  <c r="G570"/>
  <c r="G569" s="1"/>
  <c r="G568" s="1"/>
  <c r="G558"/>
  <c r="G557" s="1"/>
  <c r="G556" s="1"/>
  <c r="G555" s="1"/>
  <c r="G534" s="1"/>
  <c r="G516"/>
  <c r="G515" s="1"/>
  <c r="G510"/>
  <c r="G509" s="1"/>
  <c r="G506"/>
  <c r="G505" s="1"/>
  <c r="G502"/>
  <c r="G501" s="1"/>
  <c r="G500" s="1"/>
  <c r="G499" s="1"/>
  <c r="G497"/>
  <c r="G496" s="1"/>
  <c r="G495" s="1"/>
  <c r="G491"/>
  <c r="G490" s="1"/>
  <c r="G489" s="1"/>
  <c r="G487"/>
  <c r="G486" s="1"/>
  <c r="G485" s="1"/>
  <c r="G479"/>
  <c r="G478" s="1"/>
  <c r="G477" s="1"/>
  <c r="G475"/>
  <c r="G474" s="1"/>
  <c r="G473" s="1"/>
  <c r="G455"/>
  <c r="G460"/>
  <c r="G459" s="1"/>
  <c r="G469"/>
  <c r="G468" s="1"/>
  <c r="G466"/>
  <c r="G465" s="1"/>
  <c r="G439"/>
  <c r="G444"/>
  <c r="G443" s="1"/>
  <c r="G434"/>
  <c r="G433" s="1"/>
  <c r="G432" s="1"/>
  <c r="G430"/>
  <c r="G429" s="1"/>
  <c r="G428" s="1"/>
  <c r="G426"/>
  <c r="G425" s="1"/>
  <c r="G424" s="1"/>
  <c r="G422"/>
  <c r="G421" s="1"/>
  <c r="G420" s="1"/>
  <c r="G405"/>
  <c r="G404" s="1"/>
  <c r="G403" s="1"/>
  <c r="G400"/>
  <c r="G399" s="1"/>
  <c r="G398" s="1"/>
  <c r="G395"/>
  <c r="G394" s="1"/>
  <c r="G393" s="1"/>
  <c r="G389"/>
  <c r="G388" s="1"/>
  <c r="G383" s="1"/>
  <c r="G362"/>
  <c r="G361" s="1"/>
  <c r="G360" s="1"/>
  <c r="G359" s="1"/>
  <c r="G341"/>
  <c r="G340" s="1"/>
  <c r="G339" s="1"/>
  <c r="G338" s="1"/>
  <c r="G318" s="1"/>
  <c r="G667" l="1"/>
  <c r="G666" s="1"/>
  <c r="G464"/>
  <c r="G463" s="1"/>
  <c r="G472"/>
  <c r="G652"/>
  <c r="G651" s="1"/>
  <c r="G567"/>
  <c r="G566" s="1"/>
  <c r="G624"/>
  <c r="G581" s="1"/>
  <c r="G419"/>
  <c r="G418" s="1"/>
  <c r="G407" s="1"/>
  <c r="G438"/>
  <c r="G437" s="1"/>
  <c r="G484"/>
  <c r="G483" s="1"/>
  <c r="G482" s="1"/>
  <c r="G392"/>
  <c r="G344" s="1"/>
  <c r="G454"/>
  <c r="G453" s="1"/>
  <c r="G447" s="1"/>
  <c r="G504"/>
  <c r="G494" s="1"/>
  <c r="G493" s="1"/>
  <c r="G514"/>
  <c r="G513" s="1"/>
  <c r="G512" s="1"/>
  <c r="G682"/>
  <c r="G681" s="1"/>
  <c r="G676" s="1"/>
  <c r="G675" s="1"/>
  <c r="G307"/>
  <c r="G306" s="1"/>
  <c r="G310"/>
  <c r="G309" s="1"/>
  <c r="G287"/>
  <c r="G286" s="1"/>
  <c r="G285" s="1"/>
  <c r="G272"/>
  <c r="G276"/>
  <c r="G275" s="1"/>
  <c r="G265"/>
  <c r="G264" s="1"/>
  <c r="G263" s="1"/>
  <c r="G261"/>
  <c r="G260" s="1"/>
  <c r="G256" s="1"/>
  <c r="G252"/>
  <c r="G251" s="1"/>
  <c r="G250" s="1"/>
  <c r="G245" s="1"/>
  <c r="G239" s="1"/>
  <c r="G237"/>
  <c r="G236" s="1"/>
  <c r="G235" s="1"/>
  <c r="G234" s="1"/>
  <c r="G233" s="1"/>
  <c r="G232" s="1"/>
  <c r="G186"/>
  <c r="G185" s="1"/>
  <c r="G184" s="1"/>
  <c r="G153"/>
  <c r="G152" s="1"/>
  <c r="G151" s="1"/>
  <c r="G150" s="1"/>
  <c r="G147"/>
  <c r="G146" s="1"/>
  <c r="G145" s="1"/>
  <c r="G111"/>
  <c r="G110" s="1"/>
  <c r="G115"/>
  <c r="G114" s="1"/>
  <c r="G90"/>
  <c r="G89" s="1"/>
  <c r="G93"/>
  <c r="G92" s="1"/>
  <c r="G83"/>
  <c r="G82" s="1"/>
  <c r="G86"/>
  <c r="G85" s="1"/>
  <c r="G67"/>
  <c r="G66" s="1"/>
  <c r="G65" s="1"/>
  <c r="G58"/>
  <c r="G57" s="1"/>
  <c r="G62"/>
  <c r="G61" s="1"/>
  <c r="G46"/>
  <c r="G45" s="1"/>
  <c r="G49"/>
  <c r="G48" s="1"/>
  <c r="G26"/>
  <c r="G25" s="1"/>
  <c r="G30"/>
  <c r="G29" s="1"/>
  <c r="G19"/>
  <c r="G18" s="1"/>
  <c r="G17" s="1"/>
  <c r="G16" s="1"/>
  <c r="G650" l="1"/>
  <c r="G271"/>
  <c r="G270" s="1"/>
  <c r="G269" s="1"/>
  <c r="G268" s="1"/>
  <c r="G24"/>
  <c r="G23" s="1"/>
  <c r="G22" s="1"/>
  <c r="G305"/>
  <c r="G304" s="1"/>
  <c r="G176"/>
  <c r="G159" s="1"/>
  <c r="G436"/>
  <c r="G317" s="1"/>
  <c r="G231"/>
  <c r="G481"/>
  <c r="G255"/>
  <c r="G254" s="1"/>
  <c r="G533"/>
  <c r="G283"/>
  <c r="G282" s="1"/>
  <c r="G284"/>
  <c r="G56"/>
  <c r="G55" s="1"/>
  <c r="G81"/>
  <c r="G88"/>
  <c r="G109"/>
  <c r="G108" s="1"/>
  <c r="G44"/>
  <c r="G43" s="1"/>
  <c r="G42" s="1"/>
  <c r="G267" l="1"/>
  <c r="G107"/>
  <c r="G15"/>
  <c r="G14" s="1"/>
  <c r="G297"/>
  <c r="G296" s="1"/>
  <c r="G295" s="1"/>
  <c r="G294" s="1"/>
  <c r="G80"/>
  <c r="G316"/>
  <c r="G580"/>
  <c r="G520" s="1"/>
  <c r="G69" l="1"/>
  <c r="G54" l="1"/>
  <c r="G53" s="1"/>
  <c r="G52" l="1"/>
  <c r="G688" s="1"/>
</calcChain>
</file>

<file path=xl/sharedStrings.xml><?xml version="1.0" encoding="utf-8"?>
<sst xmlns="http://schemas.openxmlformats.org/spreadsheetml/2006/main" count="3065" uniqueCount="360">
  <si>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</si>
  <si>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</si>
  <si>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</si>
  <si>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</si>
  <si>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</si>
  <si>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Фонд оплаты труда и страховые взносы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</si>
  <si>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</si>
  <si>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 власти субъектов Российской Федерации и органов местного самоуправления</t>
  </si>
  <si>
    <t>Центральный аппарат</t>
  </si>
  <si>
    <t>Выплаты персоналу государственных (муниципальных) органов</t>
  </si>
  <si>
    <t>Иные выплаты персоналу,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</si>
  <si>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</si>
  <si>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</si>
  <si>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</si>
  <si>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</si>
  <si>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</si>
  <si>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</si>
  <si>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 власти  субъектов Российской  Федерации и органов местного самоуправления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</si>
  <si>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</si>
  <si>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</si>
  <si>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«Об административных правонарушениях на территории Смоленской области»,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«Об административных правонарушениях на территории Смоленской области»</t>
  </si>
  <si>
    <t>Создание и организация деятельности комиссий по делам несовершеннолетних и защите их прав</t>
  </si>
  <si>
    <t>Резервные фонды</t>
  </si>
  <si>
    <t>Иные бюджетные ассигнования</t>
  </si>
  <si>
    <t>Специальные расходы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</si>
  <si>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</si>
  <si>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</si>
  <si>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Ведомственные целевые программы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</si>
  <si>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</si>
  <si>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</si>
  <si>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>Муниципальные целевые программы</t>
  </si>
  <si>
    <t>Муниципальная целевая программа «Обеспечение сохранности документов Архивного фонда Российской Федерации находящихся на  хранении в архивном отделе муниципального образования «Монастырщинский район» Смоленской области на 2012-2013 годы»</t>
  </si>
  <si>
    <t>Национальная экономика</t>
  </si>
  <si>
    <t>Транспорт</t>
  </si>
  <si>
    <t>Субсидии юридическим лицам (кроме государственных (муниципальных) учреждений) и физическим лицам - производителям товаров,  работ, услуг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</si>
  <si>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</si>
  <si>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</si>
  <si>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</si>
  <si>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</si>
  <si>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</si>
  <si>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</si>
  <si>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</si>
  <si>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Пенсии, выплачиваемые организациями сектора государственного управления </t>
  </si>
  <si>
    <t>Социальное обеспечение населения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</si>
  <si>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в рамках Долгосрочной областной целевой программы «Обеспечение жильем молодых семей» на 2011-2015 годы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</si>
  <si>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</si>
  <si>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</si>
  <si>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</si>
  <si>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</si>
  <si>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 </t>
  </si>
  <si>
    <t>Выравнивание  бюджетной обеспеченности поселений из районного фонда финансовой поддержки</t>
  </si>
  <si>
    <t>Дотации</t>
  </si>
  <si>
    <t>Сельское хозяйство и рыболовство</t>
  </si>
  <si>
    <t>Реализация государственных полномочий Смоленской области в сфере поддержки сельскохозяйственного производства</t>
  </si>
  <si>
    <t>Образование</t>
  </si>
  <si>
    <t>Дошкольное образование</t>
  </si>
  <si>
    <t>Субсидии бюджетным учреждениям на иные цели</t>
  </si>
  <si>
    <t>Общее образование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</si>
  <si>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</si>
  <si>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</si>
  <si>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Долгосрочные областные целевые программы, за исключением долгосрочных областных целевых программ, содержащих публичные нормативные обязательства</t>
  </si>
  <si>
    <t>Долгосрочная областная целевая программа «Развитие системы образования в Смоленской области» на 2009-2013 годы</t>
  </si>
  <si>
    <t>Молодежная политика и оздоровление детей</t>
  </si>
  <si>
    <t>Долгосрочная муниципальная целевая программа «Дети Вихровья» на 2011-2013 годы</t>
  </si>
  <si>
    <t>Другие вопросы в области образования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</si>
  <si>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 учреждений</t>
    </r>
  </si>
  <si>
    <t>Организация и осуществление деятельности по опеке и попечительству</t>
  </si>
  <si>
    <t>Пособия и компенсации гражданам и иные социальные выплаты, кроме публичных нормативных обязательств</t>
  </si>
  <si>
    <t>Охрана семьи и детства</t>
  </si>
  <si>
    <t>Выплаты опекуну на содержание ребенка</t>
  </si>
  <si>
    <t>Пособия и компенсации по публичным нормативным обязательствам</t>
  </si>
  <si>
    <t>Выплата на содержание ребенка, переданного на воспитание в приемную семью</t>
  </si>
  <si>
    <t>Выплата вознаграждения приемному родителю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</si>
  <si>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</si>
  <si>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</si>
  <si>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</si>
  <si>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Муниципальная целевая программа «Молодежь муниципального образования «Монастырщинский район» Смоленской области на 2012-2014 годы»</t>
  </si>
  <si>
    <t xml:space="preserve">Муниципальная целевая программа «Патриотическое воспитание граждан и допризывная подготовка молодежи в муниципальном образовании «Монастырщинский район» Смоленской области  на 2012-2014 годы» </t>
  </si>
  <si>
    <t>Культура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</si>
  <si>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</si>
  <si>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 - Петербурга</t>
  </si>
  <si>
    <t>Муниципальная целевая программа «Содействие развитию субъектов малого и среднего предпринимательства» в  муниципальном образовании «Монастырщинский район» Смоленской области на 2010-2014 годы»</t>
  </si>
  <si>
    <t xml:space="preserve">Другие вопросы в области культуры, кинематографии 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</si>
  <si>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</t>
    </r>
    <r>
      <rPr>
        <sz val="10"/>
        <color theme="1"/>
        <rFont val="Times New Roman"/>
        <family val="1"/>
        <charset val="204"/>
      </rPr>
      <t xml:space="preserve"> учреждений</t>
    </r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</si>
  <si>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</si>
  <si>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</si>
  <si>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</si>
  <si>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</si>
  <si>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</si>
  <si>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</si>
  <si>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</si>
  <si>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</si>
  <si>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</si>
  <si>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«Одаренные дети»</t>
    </r>
  </si>
  <si>
    <r>
      <t xml:space="preserve">Долгосрочная муниципальная целевая программа «Дети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«Культура и дети»</t>
    </r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</si>
  <si>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«Организация отдыха и оздоровление детей»</t>
    </r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</si>
  <si>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«Дети и семья»</t>
    </r>
  </si>
  <si>
    <r>
      <t xml:space="preserve">Областной закон от 22.06.2006 №61-з «О размере, порядке назначения и выплаты ежемесячных денежных средств на содержание ребенка, находящегося </t>
    </r>
    <r>
      <rPr>
        <b/>
        <i/>
        <sz val="10"/>
        <color theme="1"/>
        <rFont val="Times New Roman"/>
        <family val="1"/>
        <charset val="204"/>
      </rPr>
      <t>под опекой</t>
    </r>
    <r>
      <rPr>
        <i/>
        <sz val="10"/>
        <color theme="1"/>
        <rFont val="Times New Roman"/>
        <family val="1"/>
        <charset val="204"/>
      </rPr>
      <t xml:space="preserve"> (попечительством), на территории Смоленской области</t>
    </r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</si>
  <si>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</si>
  <si>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</si>
  <si>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</si>
  <si>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</si>
  <si>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002 00 00</t>
  </si>
  <si>
    <t>002 03 00</t>
  </si>
  <si>
    <t>100</t>
  </si>
  <si>
    <t>120</t>
  </si>
  <si>
    <t>121</t>
  </si>
  <si>
    <t>03</t>
  </si>
  <si>
    <t>002 04 00</t>
  </si>
  <si>
    <t>122</t>
  </si>
  <si>
    <t>200</t>
  </si>
  <si>
    <t>240</t>
  </si>
  <si>
    <t>242</t>
  </si>
  <si>
    <t>244</t>
  </si>
  <si>
    <t>06</t>
  </si>
  <si>
    <t>АДМИНИСТРАЦИЯ МУНИЦИПАЛЬНОГО ОБРАЗОВАНИЯ «МОНАСТЫРЩИНСКИЙ РАЙОН» СМОЛЕНСКОЙ ОБЛАСТИ</t>
  </si>
  <si>
    <t>04</t>
  </si>
  <si>
    <t>002 08 00</t>
  </si>
  <si>
    <t>Глава  местной  администрации (исполнительно-распорядительного органа муниципального образования)</t>
  </si>
  <si>
    <t>521 00 00</t>
  </si>
  <si>
    <t>521 02 00</t>
  </si>
  <si>
    <t>521 02 04</t>
  </si>
  <si>
    <t>521 02 07</t>
  </si>
  <si>
    <t>05</t>
  </si>
  <si>
    <t>11</t>
  </si>
  <si>
    <t>070 00 00</t>
  </si>
  <si>
    <t>070 05 00</t>
  </si>
  <si>
    <t>800</t>
  </si>
  <si>
    <t>880</t>
  </si>
  <si>
    <t>13</t>
  </si>
  <si>
    <t>001 00 00</t>
  </si>
  <si>
    <t>001 38 00</t>
  </si>
  <si>
    <t>622 00 00</t>
  </si>
  <si>
    <t>622 11 00</t>
  </si>
  <si>
    <t>600</t>
  </si>
  <si>
    <t>610</t>
  </si>
  <si>
    <t>611</t>
  </si>
  <si>
    <t>795 00 00</t>
  </si>
  <si>
    <t>795 10 00</t>
  </si>
  <si>
    <t>08</t>
  </si>
  <si>
    <t>622 08 00</t>
  </si>
  <si>
    <t>810</t>
  </si>
  <si>
    <t>09</t>
  </si>
  <si>
    <t>10</t>
  </si>
  <si>
    <t>490 00 00</t>
  </si>
  <si>
    <t>491 00 00</t>
  </si>
  <si>
    <t>491 01 00</t>
  </si>
  <si>
    <t>300</t>
  </si>
  <si>
    <t>310</t>
  </si>
  <si>
    <t>312</t>
  </si>
  <si>
    <t>522 00 00</t>
  </si>
  <si>
    <t>522 42 01</t>
  </si>
  <si>
    <t>622 12 00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</si>
  <si>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</si>
  <si>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</si>
  <si>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516 01 00</t>
  </si>
  <si>
    <t>516 01 30</t>
  </si>
  <si>
    <t>510</t>
  </si>
  <si>
    <t>511</t>
  </si>
  <si>
    <t>УПРАВЛЕНИЕ СЕЛЬСКОГО ХОЗЯЙСТВА  АДМИНИСТРАЦИИ МУНИЦИПАЛЬНОГО ОБРАЗОВАНИЯ  «МОНАСТЫРЩИНСКИЙ РАЙОН»  СМОЛЕНСКОЙ ОБЛАСТИ</t>
  </si>
  <si>
    <t>521 02 03</t>
  </si>
  <si>
    <t>07</t>
  </si>
  <si>
    <t>622 01 00</t>
  </si>
  <si>
    <t>520 00 00</t>
  </si>
  <si>
    <t>520 09 00</t>
  </si>
  <si>
    <t>522 24 00</t>
  </si>
  <si>
    <t>622 06 00</t>
  </si>
  <si>
    <t>612</t>
  </si>
  <si>
    <t>622 07 00</t>
  </si>
  <si>
    <t>622 09 00</t>
  </si>
  <si>
    <t>795 09 00</t>
  </si>
  <si>
    <t>795 09 01</t>
  </si>
  <si>
    <t>795 09 02</t>
  </si>
  <si>
    <t>795 09 03</t>
  </si>
  <si>
    <t>795 09 04</t>
  </si>
  <si>
    <t>110</t>
  </si>
  <si>
    <t>111</t>
  </si>
  <si>
    <t>521 02 06</t>
  </si>
  <si>
    <t>795 03 00</t>
  </si>
  <si>
    <t>795 08 00</t>
  </si>
  <si>
    <t>521 02 01</t>
  </si>
  <si>
    <t>320</t>
  </si>
  <si>
    <t>321</t>
  </si>
  <si>
    <t>521 02 02</t>
  </si>
  <si>
    <t>520 10 00</t>
  </si>
  <si>
    <t>520 32 00</t>
  </si>
  <si>
    <t>520 32 01</t>
  </si>
  <si>
    <t>313</t>
  </si>
  <si>
    <t>520 33 00</t>
  </si>
  <si>
    <t>520 33 01</t>
  </si>
  <si>
    <t>520 33 02</t>
  </si>
  <si>
    <t>360</t>
  </si>
  <si>
    <t>795 06 00</t>
  </si>
  <si>
    <t xml:space="preserve">11 </t>
  </si>
  <si>
    <t>622 02 00</t>
  </si>
  <si>
    <t>795 01 00</t>
  </si>
  <si>
    <t>795 02 00</t>
  </si>
  <si>
    <t>795 04 00</t>
  </si>
  <si>
    <t>440 00 00</t>
  </si>
  <si>
    <t>440 02 00</t>
  </si>
  <si>
    <t>622 03 00</t>
  </si>
  <si>
    <t>622 04 00</t>
  </si>
  <si>
    <t>622 05 00</t>
  </si>
  <si>
    <t>795 07 00</t>
  </si>
  <si>
    <t>630</t>
  </si>
  <si>
    <t>Целевая статья                                                                        расходов</t>
  </si>
  <si>
    <t>522 32 00</t>
  </si>
  <si>
    <t>Долгосрочная областная целевая программа "Развитие информационного пространства Смоленской области" на 2012-2014 годы</t>
  </si>
  <si>
    <t>522 32 01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</si>
  <si>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в рамках Долгосрочной областной целевой программы "Развитие информационного пространства Смоленской области" на 2012-2014 годы</t>
  </si>
  <si>
    <t>516 00 00</t>
  </si>
  <si>
    <t>Долгосрочная областная целевая программа "Обеспечение жильем молодых семей на 2011-2015 годы"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</si>
  <si>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</si>
  <si>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</si>
  <si>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</si>
  <si>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</si>
  <si>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r>
      <t xml:space="preserve">Ежемесячная денежная компенсация на </t>
    </r>
    <r>
      <rPr>
        <b/>
        <i/>
        <sz val="10"/>
        <color theme="1"/>
        <rFont val="Times New Roman"/>
        <family val="1"/>
        <charset val="204"/>
      </rPr>
      <t>проезд</t>
    </r>
    <r>
      <rPr>
        <i/>
        <sz val="10"/>
        <color theme="1"/>
        <rFont val="Times New Roman"/>
        <family val="1"/>
        <charset val="204"/>
      </rPr>
      <t xml:space="preserve"> на городском, пригородном, в сельской местности на внутрирайонном транспорте (кроме такси), а также проезд два рааз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учреждениях </t>
    </r>
  </si>
  <si>
    <r>
      <t xml:space="preserve">Областной закон от 29.09.2006 №86-з «О размере </t>
    </r>
    <r>
      <rPr>
        <b/>
        <i/>
        <sz val="10"/>
        <color theme="1"/>
        <rFont val="Times New Roman"/>
        <family val="1"/>
        <charset val="204"/>
      </rPr>
      <t>вознаграждения, причитающегося приемным родителям</t>
    </r>
    <r>
      <rPr>
        <i/>
        <sz val="10"/>
        <color theme="1"/>
        <rFont val="Times New Roman"/>
        <family val="1"/>
        <charset val="204"/>
      </rPr>
      <t>, размере денежных средств на содержание ребенка, переданного на воспитание в приемную семью»</t>
    </r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</si>
  <si>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</si>
  <si>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</si>
  <si>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уровня бюджетной обеспеченности  муниципальных образований</t>
  </si>
  <si>
    <r>
      <t xml:space="preserve">Компенсация части родительской </t>
    </r>
    <r>
      <rPr>
        <b/>
        <i/>
        <sz val="10"/>
        <color theme="1"/>
        <rFont val="Times New Roman"/>
        <family val="1"/>
        <charset val="204"/>
      </rPr>
      <t xml:space="preserve"> платы за содержание ребенка (присмотр и уход за ребенком) государственных, муниципальных образовательных учреждениях, а также в иных образовательных организациях, </t>
    </r>
    <r>
      <rPr>
        <i/>
        <sz val="10"/>
        <color theme="1"/>
        <rFont val="Times New Roman"/>
        <family val="1"/>
        <charset val="204"/>
      </rPr>
      <t xml:space="preserve"> реализующих основную общеобразовательную программу дошкольного образования</t>
    </r>
  </si>
  <si>
    <t>Муниципальная целевая программа «Оказание поддержки деятельности общественной организации "Монастырщинская районная организация СОО ВОИ" на 2013-2015 годы</t>
  </si>
  <si>
    <t>795 17 00</t>
  </si>
  <si>
    <t>Ведомственная целевая программа «Организация автотранспортного обслуживания органов местного самоуправления муниципального образования «Монастырщинский район» Смоленской области»</t>
  </si>
  <si>
    <t>Ведомственная целевая программа «Поддержка средств массовой информации на территории муниципального образования «Монастырщинский район» Смоленской области»</t>
  </si>
  <si>
    <t>Муниципальная целевая программа «Обеспечение безопасности дорожного движения на территории муниципального образования «Монастырщинский район» Смоленской области  на 2013 год»</t>
  </si>
  <si>
    <t>Муниципальная целевая программа «Об организации временной занятости несовершеннолетних граждан в муниципальном образовании «Монастырщинский район» Смоленской области  на 2013 год»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</si>
  <si>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</si>
  <si>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</si>
  <si>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</si>
  <si>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Ведомственная целевая программа "Организация деятельности Муниципального казенного учреждения "Централизованная бухгалтерия образовательных учреждений муниципального образования "Монастырщинский район" Смоленской области" на 2013-2015 годы</t>
  </si>
  <si>
    <t>622 13 00</t>
  </si>
  <si>
    <t>Ведомственная целевая программа "Организация деятельности Муниципального казенного учреждения "Централизованная бухгалтерия муниципальных учреждений культуры и искусства  муниципального образования "Монастырщинский район" Смоленской области" на 2013-2015 годы</t>
  </si>
  <si>
    <t>622 14 00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</si>
  <si>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</si>
  <si>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</si>
  <si>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 исполнительных органов государственной власти субъектов Российской Федерации</t>
  </si>
  <si>
    <t>Муниципальная целевая программа «Развитие  физической культуры и спорта на территории муниципального образования «Монастырщинский район» Смоленской области на 2013-2015 годы»</t>
  </si>
  <si>
    <t>Муниципальная целевая программа «Развитие физической культуры и спорта на территории муниципального образования «Монастырщинский район» Смоленской области на 2013-2015 годы»</t>
  </si>
  <si>
    <t>Муниципальная целевая программа «Комплексные меры противодействия злоупотреблению наркотическими средствами и их незаконному обороту  на 2012-2014 годы»</t>
  </si>
  <si>
    <t>Ведомственная целевая программа    «Развитие дошкольного образования детей в муниципальном образовании «Монастырщинский район» Смоленской области» на 2013 год</t>
  </si>
  <si>
    <t>Ведомственная целевая программа    «Развитие образования в сфере культуры и искусства в муниципальном образовании «Монастырщинский район» Смоленской области» на 2013 год</t>
  </si>
  <si>
    <t>Ведомственная целевая программа    «Организация культурно - досугового обслуживания населения  муниципального образования «Монастырщинский район» Смоленской области» на 2013 год</t>
  </si>
  <si>
    <t>Ведомственная целевая программа    «Организация библиотечного обслуживания населения  муниципального образования «Монастырщинский район» Смоленской области» на 2013 год</t>
  </si>
  <si>
    <t>Ведомственная целевая программа    «Организация физической культуры и спорта в  муниципальном образовании «Монастырщинский район» Смоленской области» на 2013 год</t>
  </si>
  <si>
    <t>Ведомственная целевая 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на 2013 год</t>
  </si>
  <si>
    <t>Ведомственная целевая программа «Развитие дополнительного образования детей в муниципальном образовании «Монастырщинский район» Смоленской области» на 2013 год</t>
  </si>
  <si>
    <t>Ведомственная целевая программа «Обеспечение населения муниципального образования «Монастырщинский район» Смоленской области услугами пассажирского транспорта» на 2013-2015 годы</t>
  </si>
  <si>
    <t>Ведомственная целевая программа «Совершенствование организации питания учащихся в образовательных учреждениях   муниципального образования «Монастырщинский район» Смоленской области» на 2013 год</t>
  </si>
  <si>
    <t>Исполнение наказов избирателей</t>
  </si>
  <si>
    <t>521 03 03</t>
  </si>
  <si>
    <t>Иные межбюджетные трансферты бюджетам  бюджетной системы</t>
  </si>
  <si>
    <t>521 03 00</t>
  </si>
  <si>
    <t>Иные межбюджетные трансферты бюджетам бюджетной системы</t>
  </si>
  <si>
    <t>Резервные фонды местных администраций</t>
  </si>
  <si>
    <t>521 01 03</t>
  </si>
  <si>
    <t>Субсидии для софинансирования расходов бюджетов муниципальных районов Смоленской области на финансирование расходов, связанных с осуществленим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учреждениями в части оплаты коммунальных услуг</t>
  </si>
  <si>
    <t>522 17 00</t>
  </si>
  <si>
    <t xml:space="preserve">Долгосрочная областная целевая программа «Совершенствование организации питания обучающихся муниципальных образовательных учреждений, реализующих основные общеобразовательные программы в Смоленской области» на 2012-2014 годы </t>
  </si>
  <si>
    <t>522 42 00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</si>
  <si>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системы Российской Федерации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</si>
  <si>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 Российской Федерации</t>
  </si>
  <si>
    <t>525 00 00</t>
  </si>
  <si>
    <t>525 01 00</t>
  </si>
  <si>
    <t>Софинансирование субсидий, получаемых из областного бюджета, связанных с уплатой налога на имущество организаций и транспортного налога</t>
  </si>
  <si>
    <t>525 01 01</t>
  </si>
  <si>
    <t xml:space="preserve">Уплата налога на имущество организаций и земельного налога </t>
  </si>
  <si>
    <t>851</t>
  </si>
  <si>
    <t>Уплата налогов, сборов и иных платежей</t>
  </si>
  <si>
    <t>850</t>
  </si>
  <si>
    <t>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на имущество организаций и транспотного налога</t>
  </si>
  <si>
    <t>521 01 01</t>
  </si>
  <si>
    <t>Уплата прочих налогов, сборов и иных обязательных платежей</t>
  </si>
  <si>
    <t>852</t>
  </si>
  <si>
    <t>Водное хозяйство</t>
  </si>
  <si>
    <t>Долгосрочная областная целевая программа "Организация отдыха и оздоровление детей, проживающих на территории Смоленской области" на 2013-2015 годы</t>
  </si>
  <si>
    <t>522 53 00</t>
  </si>
  <si>
    <t>Жилищно-коммунальное хозяйство</t>
  </si>
  <si>
    <t>Коммунальное хозяйство</t>
  </si>
  <si>
    <t>Ведомственная целевая прграмма "Капитальный ремонт и строительство шахтных колодцев" на 2012-2014 годы</t>
  </si>
  <si>
    <t>622 73 00</t>
  </si>
  <si>
    <t>Бюджетные инвестиции</t>
  </si>
  <si>
    <t>400</t>
  </si>
  <si>
    <t>Бюджетные инвестиции в объекты государственной (муниципальной) собственности казенным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</si>
  <si>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</si>
  <si>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</si>
  <si>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</si>
  <si>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622 10 00</t>
  </si>
  <si>
    <t>Ведомственная целевая программа «Организация отдыха и оздоровления детей и подростков   муниципального образования «Монастырщинский район» Смоленской области на 2013 год»</t>
  </si>
  <si>
    <t>Связь и информатика</t>
  </si>
  <si>
    <t>Предоставление субсидий в целях оказания государственных (муниципальных) услуг</t>
  </si>
  <si>
    <t>522 04 00</t>
  </si>
  <si>
    <t xml:space="preserve">Долгосрочная областная целевая программа «Развитие информационного общества  и формирование электронного правительства в Смоленской области» на 2013-2020 годы </t>
  </si>
  <si>
    <t xml:space="preserve">Резервные фонды </t>
  </si>
  <si>
    <t>Мероприятия в области образования</t>
  </si>
  <si>
    <t>Модернизация региональных систем общего образования</t>
  </si>
  <si>
    <t>436 00 00</t>
  </si>
  <si>
    <t>436 21 00</t>
  </si>
  <si>
    <t>Федеральные целевые программы</t>
  </si>
  <si>
    <t>100 00 00</t>
  </si>
  <si>
    <t>Обеспечение проведения выборов и референдумов</t>
  </si>
  <si>
    <t>Проведения выборов и референдумов</t>
  </si>
  <si>
    <t>020 00 00</t>
  </si>
  <si>
    <t xml:space="preserve">Поддержка коммунального хозяйства </t>
  </si>
  <si>
    <t>351 00 00</t>
  </si>
  <si>
    <t xml:space="preserve">Мероприятия в области коммунального хозяйства коммунального хозяйства </t>
  </si>
  <si>
    <t>351 05 00</t>
  </si>
  <si>
    <t>Муниципальная целевая программа «Энергосбережение и повышение энергетической эффективности на 2011-2020 годы на территории муниципального образования «Монастырщинский район» Смоленской области»</t>
  </si>
  <si>
    <t>795 12 00</t>
  </si>
  <si>
    <t>Субсидии гражданам на приобретение жилья</t>
  </si>
  <si>
    <t>795 15 00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</si>
  <si>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</si>
  <si>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Муниципальная адресная целевая программа по проведению капитального ремонта и (или) строительству шахтных колодцев, расположенных на территории Монастырщинского района Смоленской области на 2013 год</t>
  </si>
  <si>
    <t>Иные дотации</t>
  </si>
  <si>
    <t xml:space="preserve">517 00 00 </t>
  </si>
  <si>
    <t>Поддержка мер по обеспечению сбалансированности бюджетов</t>
  </si>
  <si>
    <t xml:space="preserve">517 02 00 </t>
  </si>
  <si>
    <t>Дотации на поддержку мер по обеспечению сбалансированности бюджетов</t>
  </si>
  <si>
    <t>512</t>
  </si>
  <si>
    <t>Субсидии для софинансирования расходов бюджетов муниципальных районов  Смоленской области на повышение в 2013 году заработной платы работников муниципальных образовательных учреждений, реализующих основную общеобразовательную программу дошкольного образования (за исключением работников,  относящихся к обслуживающему персоналу)</t>
  </si>
  <si>
    <t>521 01 04</t>
  </si>
  <si>
    <t>Федеральная целевая программа "Жилище" на 2011-2015 годы</t>
  </si>
  <si>
    <t>100 88 00</t>
  </si>
  <si>
    <t>100 88 20</t>
  </si>
  <si>
    <t>Подпрограмма "Обеспечение жильем молодых семей"</t>
  </si>
  <si>
    <t>322</t>
  </si>
  <si>
    <t>Уплата прочих налогов, сборов и иных платежей</t>
  </si>
  <si>
    <t>522 37 00</t>
  </si>
  <si>
    <t>Долгосрочная областная целевая программа "Энергосбрежение и повышение энергетической эффективности в Смоленской области" на 2010-2020 годы</t>
  </si>
  <si>
    <t>Подпрограмма "Энергосбережение и повышение энергетической эффективности в  бюджетных учреждениях и иных организациях с участием государства и муниципальных образований Смоленской области"</t>
  </si>
  <si>
    <t>522 37 01</t>
  </si>
  <si>
    <t>521 01 46</t>
  </si>
  <si>
    <t>Субсидии на создание обязательного запаса материально-технических ресурсов для предупреждения и ликвидации ЧС на объектах ЖКХ  и соцсферы</t>
  </si>
  <si>
    <t>Долгосрочная областная целевая программа "Модернизация объектов жилищно-коммунального хозяйства Смоленской области" на 2012-2016 годы</t>
  </si>
  <si>
    <t>522 33 00</t>
  </si>
  <si>
    <t>525 01 46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</si>
  <si>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на создание обязательного запаса материально-технических ресурсов для предупреждения и ликвидации ЧС на объектах ЖКХ и соцсферы</t>
  </si>
  <si>
    <t>521 01 47</t>
  </si>
  <si>
    <t>Субсидии для софинансирования расходов бюджетов муниципальных образований Смоленской области на обеспечение мер по повышению заработной платы отдельным категориям работников муниципальных учреждений в целях реализации в 2013 году указов Президента Росасийской Федерации</t>
  </si>
  <si>
    <t>Муниципальная целевая программа «Развитие информационного общества и обеспечение доступа к сети Интернет библиотек-филиалов муниципального бюджетного учреждения культуры "Монастырщинское межпоселенческое централизованное библиотечное объединение» муниципального образования "Монастырщинский район" Смоленской области на 2013 год</t>
  </si>
  <si>
    <t>795 16 00</t>
  </si>
  <si>
    <t>Реализация государственных функций, связанных с общегосударственным управлением</t>
  </si>
  <si>
    <t>092 00 00</t>
  </si>
  <si>
    <t>Программа "Энергосбережение и повышение энергетической эффективности на период до 2020 года"</t>
  </si>
  <si>
    <t>092 34 00</t>
  </si>
  <si>
    <t>525 33 00</t>
  </si>
  <si>
    <t xml:space="preserve"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в рамках долгосрочной областной целевой программы "Модернизация объектов жилищно-коммунального хозяйства Смоленской области" на 2012-2016 годы </t>
  </si>
  <si>
    <t>795 13 00</t>
  </si>
  <si>
    <t>Долгосрочная целевая программа "Охрана окружающей среды в муниципальном образовании "Монастырщинский район" Смоленской области на 2012-2016 годы"</t>
  </si>
  <si>
    <t>Долгосрочная областная целевая программа "Развитие водохозяйственного комплекса Смоленской области" на 2013-2020 годы</t>
  </si>
  <si>
    <t>522 31 00</t>
  </si>
  <si>
    <t>Государственная поддержка муниципальных  учреждений культуры, находящихся на территориях сельских поселений</t>
  </si>
  <si>
    <t>440 16 01</t>
  </si>
  <si>
    <t>Расходы бюджета муниципального образования                                                                                                           "Монастырщинский район" Смолденской области за 2013 год                                                                                                                     по ведомственной структуре расходов бюджета</t>
  </si>
  <si>
    <t>Сумма                     (руб. коп.)</t>
  </si>
  <si>
    <t>Сумма           (руб. коп.)</t>
  </si>
  <si>
    <t>Расходы бюджета муниципального образования                          "Монастырщинский район" Смоленской области за 2013 год                                                                                 по разделам и подразделам классификации  расходов бюджетов</t>
  </si>
  <si>
    <t>Приложение 4                                                                      к  решению Монастырщинского районного Совета депутатов Смоленской области                                                                                        "Об исполнении бюджета муниципального образования"Монастырщинский район" Смоленской области за 2013 год" от 27.05.2014 №26</t>
  </si>
  <si>
    <t>Приложение 3                                                                          к решению Монастырщинского районного  Совета  депутатов Смоленской области                                 "Об исполнении бюджета муниципального образования "Монастырщинский район" Смоленской области за 2013 год" от 27.05.2014 №26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</si>
</sst>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0" fillId="0" borderId="1" xfId="0" applyBorder="1"/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9" fillId="0" borderId="1" xfId="0" applyNumberFormat="1" applyFont="1" applyBorder="1" applyAlignment="1"/>
    <xf numFmtId="49" fontId="1" fillId="0" borderId="1" xfId="0" applyNumberFormat="1" applyFont="1" applyBorder="1"/>
    <xf numFmtId="49" fontId="4" fillId="0" borderId="1" xfId="0" applyNumberFormat="1" applyFont="1" applyBorder="1"/>
    <xf numFmtId="4" fontId="4" fillId="0" borderId="1" xfId="0" applyNumberFormat="1" applyFont="1" applyBorder="1"/>
    <xf numFmtId="49" fontId="8" fillId="0" borderId="1" xfId="0" applyNumberFormat="1" applyFont="1" applyBorder="1"/>
    <xf numFmtId="4" fontId="1" fillId="0" borderId="1" xfId="0" applyNumberFormat="1" applyFont="1" applyBorder="1"/>
    <xf numFmtId="4" fontId="8" fillId="0" borderId="1" xfId="0" applyNumberFormat="1" applyFont="1" applyBorder="1"/>
    <xf numFmtId="49" fontId="9" fillId="0" borderId="1" xfId="0" applyNumberFormat="1" applyFont="1" applyBorder="1"/>
    <xf numFmtId="4" fontId="9" fillId="0" borderId="1" xfId="0" applyNumberFormat="1" applyFont="1" applyBorder="1"/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/>
    <xf numFmtId="164" fontId="1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0" fillId="0" borderId="1" xfId="0" applyFont="1" applyBorder="1"/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8"/>
  <sheetViews>
    <sheetView tabSelected="1" view="pageBreakPreview" zoomScaleSheetLayoutView="100" workbookViewId="0">
      <selection activeCell="D7" sqref="D7"/>
    </sheetView>
  </sheetViews>
  <sheetFormatPr defaultRowHeight="15"/>
  <cols>
    <col min="1" max="1" width="42.28515625" customWidth="1"/>
    <col min="3" max="3" width="6.140625" customWidth="1"/>
    <col min="4" max="4" width="6.28515625" customWidth="1"/>
    <col min="6" max="6" width="7.5703125" customWidth="1"/>
    <col min="7" max="7" width="14.42578125" customWidth="1"/>
  </cols>
  <sheetData>
    <row r="1" spans="1:7">
      <c r="C1" s="6"/>
      <c r="D1" s="59" t="s">
        <v>359</v>
      </c>
      <c r="E1" s="59"/>
      <c r="F1" s="59"/>
      <c r="G1" s="59"/>
    </row>
    <row r="2" spans="1:7">
      <c r="C2" s="7"/>
      <c r="D2" s="60"/>
      <c r="E2" s="60"/>
      <c r="F2" s="60"/>
      <c r="G2" s="60"/>
    </row>
    <row r="3" spans="1:7">
      <c r="C3" s="7"/>
      <c r="D3" s="60"/>
      <c r="E3" s="60"/>
      <c r="F3" s="60"/>
      <c r="G3" s="60"/>
    </row>
    <row r="4" spans="1:7">
      <c r="C4" s="7"/>
      <c r="D4" s="60"/>
      <c r="E4" s="60"/>
      <c r="F4" s="60"/>
      <c r="G4" s="60"/>
    </row>
    <row r="5" spans="1:7">
      <c r="C5" s="7"/>
      <c r="D5" s="60"/>
      <c r="E5" s="60"/>
      <c r="F5" s="60"/>
      <c r="G5" s="60"/>
    </row>
    <row r="6" spans="1:7" ht="15" customHeight="1">
      <c r="C6" s="8"/>
      <c r="D6" s="60"/>
      <c r="E6" s="60"/>
      <c r="F6" s="60"/>
      <c r="G6" s="60"/>
    </row>
    <row r="8" spans="1:7">
      <c r="A8" s="61" t="s">
        <v>354</v>
      </c>
      <c r="B8" s="61"/>
      <c r="C8" s="61"/>
      <c r="D8" s="61"/>
      <c r="E8" s="61"/>
      <c r="F8" s="61"/>
      <c r="G8" s="61"/>
    </row>
    <row r="9" spans="1:7">
      <c r="A9" s="62"/>
      <c r="B9" s="62"/>
      <c r="C9" s="62"/>
      <c r="D9" s="62"/>
      <c r="E9" s="62"/>
      <c r="F9" s="62"/>
      <c r="G9" s="62"/>
    </row>
    <row r="10" spans="1:7" ht="29.25" customHeight="1">
      <c r="A10" s="62"/>
      <c r="B10" s="62"/>
      <c r="C10" s="62"/>
      <c r="D10" s="62"/>
      <c r="E10" s="62"/>
      <c r="F10" s="62"/>
      <c r="G10" s="62"/>
    </row>
    <row r="11" spans="1:7" ht="15" customHeight="1">
      <c r="A11" s="1"/>
      <c r="B11" s="5"/>
    </row>
    <row r="12" spans="1:7" ht="111" customHeight="1">
      <c r="A12" s="15" t="s">
        <v>88</v>
      </c>
      <c r="B12" s="16" t="s">
        <v>89</v>
      </c>
      <c r="C12" s="16" t="s">
        <v>90</v>
      </c>
      <c r="D12" s="16" t="s">
        <v>91</v>
      </c>
      <c r="E12" s="16" t="s">
        <v>205</v>
      </c>
      <c r="F12" s="16" t="s">
        <v>92</v>
      </c>
      <c r="G12" s="15" t="s">
        <v>355</v>
      </c>
    </row>
    <row r="13" spans="1:7" ht="15" customHeight="1">
      <c r="A13" s="2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</row>
    <row r="14" spans="1:7" ht="25.5">
      <c r="A14" s="3" t="s">
        <v>99</v>
      </c>
      <c r="B14" s="27">
        <v>901</v>
      </c>
      <c r="C14" s="27"/>
      <c r="D14" s="27"/>
      <c r="E14" s="27"/>
      <c r="F14" s="27"/>
      <c r="G14" s="30">
        <f>G15</f>
        <v>2726372.7628629999</v>
      </c>
    </row>
    <row r="15" spans="1:7">
      <c r="A15" s="10" t="s">
        <v>0</v>
      </c>
      <c r="B15" s="22">
        <v>901</v>
      </c>
      <c r="C15" s="23" t="s">
        <v>100</v>
      </c>
      <c r="D15" s="23"/>
      <c r="E15" s="23"/>
      <c r="F15" s="23"/>
      <c r="G15" s="32">
        <f>SUM(G16,G22,G42)</f>
        <v>2726372.7628629999</v>
      </c>
    </row>
    <row r="16" spans="1:7" ht="38.25">
      <c r="A16" s="11" t="s">
        <v>1</v>
      </c>
      <c r="B16" s="25">
        <v>901</v>
      </c>
      <c r="C16" s="26" t="s">
        <v>100</v>
      </c>
      <c r="D16" s="26" t="s">
        <v>101</v>
      </c>
      <c r="E16" s="26"/>
      <c r="F16" s="26"/>
      <c r="G16" s="29">
        <f>G17</f>
        <v>1064658.81</v>
      </c>
    </row>
    <row r="17" spans="1:7" ht="51">
      <c r="A17" s="3" t="s">
        <v>2</v>
      </c>
      <c r="B17" s="27">
        <v>901</v>
      </c>
      <c r="C17" s="28" t="s">
        <v>100</v>
      </c>
      <c r="D17" s="28" t="s">
        <v>101</v>
      </c>
      <c r="E17" s="28" t="s">
        <v>102</v>
      </c>
      <c r="F17" s="28"/>
      <c r="G17" s="30">
        <f>G18</f>
        <v>1064658.81</v>
      </c>
    </row>
    <row r="18" spans="1:7">
      <c r="A18" s="4" t="s">
        <v>3</v>
      </c>
      <c r="B18" s="21">
        <v>901</v>
      </c>
      <c r="C18" s="24" t="s">
        <v>100</v>
      </c>
      <c r="D18" s="24" t="s">
        <v>101</v>
      </c>
      <c r="E18" s="24" t="s">
        <v>103</v>
      </c>
      <c r="F18" s="24"/>
      <c r="G18" s="31">
        <f>G19</f>
        <v>1064658.81</v>
      </c>
    </row>
    <row r="19" spans="1:7" ht="63.75">
      <c r="A19" s="4" t="s">
        <v>4</v>
      </c>
      <c r="B19" s="21">
        <v>901</v>
      </c>
      <c r="C19" s="24" t="s">
        <v>100</v>
      </c>
      <c r="D19" s="24" t="s">
        <v>101</v>
      </c>
      <c r="E19" s="24" t="s">
        <v>103</v>
      </c>
      <c r="F19" s="24" t="s">
        <v>104</v>
      </c>
      <c r="G19" s="31">
        <f>G20</f>
        <v>1064658.81</v>
      </c>
    </row>
    <row r="20" spans="1:7" ht="25.5">
      <c r="A20" s="4" t="s">
        <v>212</v>
      </c>
      <c r="B20" s="21">
        <v>901</v>
      </c>
      <c r="C20" s="24" t="s">
        <v>100</v>
      </c>
      <c r="D20" s="24" t="s">
        <v>101</v>
      </c>
      <c r="E20" s="24" t="s">
        <v>103</v>
      </c>
      <c r="F20" s="24" t="s">
        <v>105</v>
      </c>
      <c r="G20" s="31">
        <f>G21</f>
        <v>1064658.81</v>
      </c>
    </row>
    <row r="21" spans="1:7">
      <c r="A21" s="4" t="s">
        <v>5</v>
      </c>
      <c r="B21" s="21">
        <v>901</v>
      </c>
      <c r="C21" s="24" t="s">
        <v>100</v>
      </c>
      <c r="D21" s="24" t="s">
        <v>101</v>
      </c>
      <c r="E21" s="24" t="s">
        <v>103</v>
      </c>
      <c r="F21" s="24" t="s">
        <v>106</v>
      </c>
      <c r="G21" s="31">
        <v>1064658.81</v>
      </c>
    </row>
    <row r="22" spans="1:7" ht="51">
      <c r="A22" s="11" t="s">
        <v>6</v>
      </c>
      <c r="B22" s="25">
        <v>901</v>
      </c>
      <c r="C22" s="26" t="s">
        <v>100</v>
      </c>
      <c r="D22" s="26" t="s">
        <v>107</v>
      </c>
      <c r="E22" s="26"/>
      <c r="F22" s="26"/>
      <c r="G22" s="29">
        <f>G23+G36</f>
        <v>864489.46286300011</v>
      </c>
    </row>
    <row r="23" spans="1:7" ht="51">
      <c r="A23" s="3" t="s">
        <v>7</v>
      </c>
      <c r="B23" s="27">
        <v>901</v>
      </c>
      <c r="C23" s="28" t="s">
        <v>100</v>
      </c>
      <c r="D23" s="28" t="s">
        <v>107</v>
      </c>
      <c r="E23" s="28" t="s">
        <v>102</v>
      </c>
      <c r="F23" s="28"/>
      <c r="G23" s="30">
        <f>G24</f>
        <v>864440.46286300011</v>
      </c>
    </row>
    <row r="24" spans="1:7">
      <c r="A24" s="4" t="s">
        <v>8</v>
      </c>
      <c r="B24" s="21">
        <v>901</v>
      </c>
      <c r="C24" s="24" t="s">
        <v>100</v>
      </c>
      <c r="D24" s="24" t="s">
        <v>107</v>
      </c>
      <c r="E24" s="24" t="s">
        <v>108</v>
      </c>
      <c r="F24" s="24"/>
      <c r="G24" s="31">
        <f>SUM(G25,G29,G33)</f>
        <v>864440.46286300011</v>
      </c>
    </row>
    <row r="25" spans="1:7" ht="63.75">
      <c r="A25" s="4" t="s">
        <v>4</v>
      </c>
      <c r="B25" s="21">
        <v>901</v>
      </c>
      <c r="C25" s="24" t="s">
        <v>100</v>
      </c>
      <c r="D25" s="24" t="s">
        <v>107</v>
      </c>
      <c r="E25" s="24" t="s">
        <v>108</v>
      </c>
      <c r="F25" s="24" t="s">
        <v>104</v>
      </c>
      <c r="G25" s="31">
        <f>G26</f>
        <v>703759.41286300006</v>
      </c>
    </row>
    <row r="26" spans="1:7" ht="25.5">
      <c r="A26" s="4" t="s">
        <v>212</v>
      </c>
      <c r="B26" s="21">
        <v>901</v>
      </c>
      <c r="C26" s="24" t="s">
        <v>100</v>
      </c>
      <c r="D26" s="24" t="s">
        <v>107</v>
      </c>
      <c r="E26" s="24" t="s">
        <v>108</v>
      </c>
      <c r="F26" s="24" t="s">
        <v>105</v>
      </c>
      <c r="G26" s="31">
        <f>SUM(G27:G28)</f>
        <v>703759.41286300006</v>
      </c>
    </row>
    <row r="27" spans="1:7">
      <c r="A27" s="4" t="s">
        <v>5</v>
      </c>
      <c r="B27" s="21">
        <v>901</v>
      </c>
      <c r="C27" s="24" t="s">
        <v>100</v>
      </c>
      <c r="D27" s="24" t="s">
        <v>107</v>
      </c>
      <c r="E27" s="24" t="s">
        <v>108</v>
      </c>
      <c r="F27" s="24" t="s">
        <v>106</v>
      </c>
      <c r="G27" s="31">
        <v>286273.64286299999</v>
      </c>
    </row>
    <row r="28" spans="1:7" ht="25.5">
      <c r="A28" s="4" t="s">
        <v>10</v>
      </c>
      <c r="B28" s="21">
        <v>901</v>
      </c>
      <c r="C28" s="24" t="s">
        <v>100</v>
      </c>
      <c r="D28" s="24" t="s">
        <v>107</v>
      </c>
      <c r="E28" s="24" t="s">
        <v>108</v>
      </c>
      <c r="F28" s="24" t="s">
        <v>109</v>
      </c>
      <c r="G28" s="31">
        <v>417485.77</v>
      </c>
    </row>
    <row r="29" spans="1:7" ht="25.5">
      <c r="A29" s="4" t="s">
        <v>11</v>
      </c>
      <c r="B29" s="21">
        <v>901</v>
      </c>
      <c r="C29" s="24" t="s">
        <v>100</v>
      </c>
      <c r="D29" s="24" t="s">
        <v>107</v>
      </c>
      <c r="E29" s="24" t="s">
        <v>108</v>
      </c>
      <c r="F29" s="24" t="s">
        <v>110</v>
      </c>
      <c r="G29" s="31">
        <f>G30</f>
        <v>160525.03</v>
      </c>
    </row>
    <row r="30" spans="1:7" ht="25.5">
      <c r="A30" s="4" t="s">
        <v>12</v>
      </c>
      <c r="B30" s="21">
        <v>901</v>
      </c>
      <c r="C30" s="24" t="s">
        <v>100</v>
      </c>
      <c r="D30" s="24" t="s">
        <v>107</v>
      </c>
      <c r="E30" s="24" t="s">
        <v>108</v>
      </c>
      <c r="F30" s="24" t="s">
        <v>111</v>
      </c>
      <c r="G30" s="31">
        <f>SUM(G31:G32)</f>
        <v>160525.03</v>
      </c>
    </row>
    <row r="31" spans="1:7" ht="25.5">
      <c r="A31" s="4" t="s">
        <v>13</v>
      </c>
      <c r="B31" s="21">
        <v>901</v>
      </c>
      <c r="C31" s="24" t="s">
        <v>100</v>
      </c>
      <c r="D31" s="24" t="s">
        <v>107</v>
      </c>
      <c r="E31" s="24" t="s">
        <v>108</v>
      </c>
      <c r="F31" s="24" t="s">
        <v>112</v>
      </c>
      <c r="G31" s="31">
        <v>47290.49</v>
      </c>
    </row>
    <row r="32" spans="1:7" ht="25.5">
      <c r="A32" s="4" t="s">
        <v>14</v>
      </c>
      <c r="B32" s="21">
        <v>901</v>
      </c>
      <c r="C32" s="24" t="s">
        <v>100</v>
      </c>
      <c r="D32" s="24" t="s">
        <v>107</v>
      </c>
      <c r="E32" s="24" t="s">
        <v>108</v>
      </c>
      <c r="F32" s="24" t="s">
        <v>113</v>
      </c>
      <c r="G32" s="31">
        <v>113234.54</v>
      </c>
    </row>
    <row r="33" spans="1:7">
      <c r="A33" s="4" t="s">
        <v>23</v>
      </c>
      <c r="B33" s="21">
        <v>901</v>
      </c>
      <c r="C33" s="24" t="s">
        <v>100</v>
      </c>
      <c r="D33" s="24" t="s">
        <v>107</v>
      </c>
      <c r="E33" s="24" t="s">
        <v>108</v>
      </c>
      <c r="F33" s="24" t="s">
        <v>127</v>
      </c>
      <c r="G33" s="31">
        <f>G34</f>
        <v>156.02000000000001</v>
      </c>
    </row>
    <row r="34" spans="1:7">
      <c r="A34" s="4" t="s">
        <v>269</v>
      </c>
      <c r="B34" s="21">
        <v>901</v>
      </c>
      <c r="C34" s="24" t="s">
        <v>100</v>
      </c>
      <c r="D34" s="24" t="s">
        <v>107</v>
      </c>
      <c r="E34" s="24" t="s">
        <v>108</v>
      </c>
      <c r="F34" s="24" t="s">
        <v>270</v>
      </c>
      <c r="G34" s="31">
        <f>G35</f>
        <v>156.02000000000001</v>
      </c>
    </row>
    <row r="35" spans="1:7">
      <c r="A35" s="4" t="s">
        <v>327</v>
      </c>
      <c r="B35" s="21">
        <v>901</v>
      </c>
      <c r="C35" s="24" t="s">
        <v>100</v>
      </c>
      <c r="D35" s="24" t="s">
        <v>107</v>
      </c>
      <c r="E35" s="24" t="s">
        <v>108</v>
      </c>
      <c r="F35" s="24" t="s">
        <v>274</v>
      </c>
      <c r="G35" s="31">
        <v>156.02000000000001</v>
      </c>
    </row>
    <row r="36" spans="1:7" ht="68.25" customHeight="1">
      <c r="A36" s="3" t="s">
        <v>261</v>
      </c>
      <c r="B36" s="27">
        <v>901</v>
      </c>
      <c r="C36" s="28" t="s">
        <v>100</v>
      </c>
      <c r="D36" s="28" t="s">
        <v>107</v>
      </c>
      <c r="E36" s="28" t="s">
        <v>263</v>
      </c>
      <c r="F36" s="28"/>
      <c r="G36" s="30">
        <f>G37</f>
        <v>49</v>
      </c>
    </row>
    <row r="37" spans="1:7" ht="63.75">
      <c r="A37" s="4" t="s">
        <v>262</v>
      </c>
      <c r="B37" s="21">
        <v>901</v>
      </c>
      <c r="C37" s="24" t="s">
        <v>100</v>
      </c>
      <c r="D37" s="24" t="s">
        <v>107</v>
      </c>
      <c r="E37" s="24" t="s">
        <v>264</v>
      </c>
      <c r="F37" s="24"/>
      <c r="G37" s="31">
        <f>G38</f>
        <v>49</v>
      </c>
    </row>
    <row r="38" spans="1:7" ht="40.5" customHeight="1">
      <c r="A38" s="4" t="s">
        <v>265</v>
      </c>
      <c r="B38" s="21">
        <v>901</v>
      </c>
      <c r="C38" s="24" t="s">
        <v>100</v>
      </c>
      <c r="D38" s="24" t="s">
        <v>107</v>
      </c>
      <c r="E38" s="24" t="s">
        <v>266</v>
      </c>
      <c r="F38" s="24"/>
      <c r="G38" s="31">
        <f>G40</f>
        <v>49</v>
      </c>
    </row>
    <row r="39" spans="1:7">
      <c r="A39" s="4" t="s">
        <v>23</v>
      </c>
      <c r="B39" s="21">
        <v>901</v>
      </c>
      <c r="C39" s="24" t="s">
        <v>100</v>
      </c>
      <c r="D39" s="24" t="s">
        <v>107</v>
      </c>
      <c r="E39" s="24" t="s">
        <v>266</v>
      </c>
      <c r="F39" s="24" t="s">
        <v>127</v>
      </c>
      <c r="G39" s="31">
        <f>G40</f>
        <v>49</v>
      </c>
    </row>
    <row r="40" spans="1:7">
      <c r="A40" s="4" t="s">
        <v>269</v>
      </c>
      <c r="B40" s="21">
        <v>901</v>
      </c>
      <c r="C40" s="24" t="s">
        <v>100</v>
      </c>
      <c r="D40" s="24" t="s">
        <v>107</v>
      </c>
      <c r="E40" s="24" t="s">
        <v>266</v>
      </c>
      <c r="F40" s="24" t="s">
        <v>270</v>
      </c>
      <c r="G40" s="31">
        <f>G41</f>
        <v>49</v>
      </c>
    </row>
    <row r="41" spans="1:7" ht="25.5">
      <c r="A41" s="4" t="s">
        <v>267</v>
      </c>
      <c r="B41" s="21">
        <v>901</v>
      </c>
      <c r="C41" s="24" t="s">
        <v>100</v>
      </c>
      <c r="D41" s="24" t="s">
        <v>107</v>
      </c>
      <c r="E41" s="24" t="s">
        <v>266</v>
      </c>
      <c r="F41" s="24" t="s">
        <v>268</v>
      </c>
      <c r="G41" s="31">
        <v>49</v>
      </c>
    </row>
    <row r="42" spans="1:7" ht="42.75" customHeight="1">
      <c r="A42" s="11" t="s">
        <v>15</v>
      </c>
      <c r="B42" s="25">
        <v>901</v>
      </c>
      <c r="C42" s="26" t="s">
        <v>100</v>
      </c>
      <c r="D42" s="26" t="s">
        <v>114</v>
      </c>
      <c r="E42" s="26"/>
      <c r="F42" s="26"/>
      <c r="G42" s="29">
        <f>G43</f>
        <v>797224.49</v>
      </c>
    </row>
    <row r="43" spans="1:7" ht="51">
      <c r="A43" s="3" t="s">
        <v>2</v>
      </c>
      <c r="B43" s="27">
        <v>901</v>
      </c>
      <c r="C43" s="28" t="s">
        <v>100</v>
      </c>
      <c r="D43" s="28" t="s">
        <v>114</v>
      </c>
      <c r="E43" s="27" t="s">
        <v>102</v>
      </c>
      <c r="F43" s="27"/>
      <c r="G43" s="30">
        <f>G44</f>
        <v>797224.49</v>
      </c>
    </row>
    <row r="44" spans="1:7">
      <c r="A44" s="4" t="s">
        <v>8</v>
      </c>
      <c r="B44" s="21">
        <v>901</v>
      </c>
      <c r="C44" s="24" t="s">
        <v>100</v>
      </c>
      <c r="D44" s="24" t="s">
        <v>114</v>
      </c>
      <c r="E44" s="21" t="s">
        <v>108</v>
      </c>
      <c r="F44" s="21"/>
      <c r="G44" s="31">
        <f>SUM(G45,G48)</f>
        <v>797224.49</v>
      </c>
    </row>
    <row r="45" spans="1:7" ht="63.75">
      <c r="A45" s="4" t="s">
        <v>4</v>
      </c>
      <c r="B45" s="21">
        <v>901</v>
      </c>
      <c r="C45" s="24" t="s">
        <v>100</v>
      </c>
      <c r="D45" s="24" t="s">
        <v>114</v>
      </c>
      <c r="E45" s="21" t="s">
        <v>108</v>
      </c>
      <c r="F45" s="21">
        <v>100</v>
      </c>
      <c r="G45" s="31">
        <f>G46</f>
        <v>638870.88</v>
      </c>
    </row>
    <row r="46" spans="1:7" ht="25.5">
      <c r="A46" s="4" t="s">
        <v>212</v>
      </c>
      <c r="B46" s="21">
        <v>901</v>
      </c>
      <c r="C46" s="24" t="s">
        <v>100</v>
      </c>
      <c r="D46" s="24" t="s">
        <v>114</v>
      </c>
      <c r="E46" s="21" t="s">
        <v>108</v>
      </c>
      <c r="F46" s="21">
        <v>120</v>
      </c>
      <c r="G46" s="31">
        <f>G47</f>
        <v>638870.88</v>
      </c>
    </row>
    <row r="47" spans="1:7">
      <c r="A47" s="4" t="s">
        <v>5</v>
      </c>
      <c r="B47" s="21">
        <v>901</v>
      </c>
      <c r="C47" s="24" t="s">
        <v>100</v>
      </c>
      <c r="D47" s="24" t="s">
        <v>114</v>
      </c>
      <c r="E47" s="21" t="s">
        <v>108</v>
      </c>
      <c r="F47" s="21">
        <v>121</v>
      </c>
      <c r="G47" s="31">
        <v>638870.88</v>
      </c>
    </row>
    <row r="48" spans="1:7" ht="25.5">
      <c r="A48" s="4" t="s">
        <v>11</v>
      </c>
      <c r="B48" s="21">
        <v>901</v>
      </c>
      <c r="C48" s="24" t="s">
        <v>100</v>
      </c>
      <c r="D48" s="24" t="s">
        <v>114</v>
      </c>
      <c r="E48" s="21" t="s">
        <v>108</v>
      </c>
      <c r="F48" s="21">
        <v>200</v>
      </c>
      <c r="G48" s="31">
        <f>G49</f>
        <v>158353.60999999999</v>
      </c>
    </row>
    <row r="49" spans="1:7" ht="25.5">
      <c r="A49" s="4" t="s">
        <v>12</v>
      </c>
      <c r="B49" s="21">
        <v>901</v>
      </c>
      <c r="C49" s="24" t="s">
        <v>100</v>
      </c>
      <c r="D49" s="24" t="s">
        <v>114</v>
      </c>
      <c r="E49" s="21" t="s">
        <v>108</v>
      </c>
      <c r="F49" s="21">
        <v>240</v>
      </c>
      <c r="G49" s="31">
        <f>SUM(G50:G51)</f>
        <v>158353.60999999999</v>
      </c>
    </row>
    <row r="50" spans="1:7" ht="25.5">
      <c r="A50" s="4" t="s">
        <v>13</v>
      </c>
      <c r="B50" s="21">
        <v>901</v>
      </c>
      <c r="C50" s="24" t="s">
        <v>100</v>
      </c>
      <c r="D50" s="24" t="s">
        <v>114</v>
      </c>
      <c r="E50" s="21" t="s">
        <v>108</v>
      </c>
      <c r="F50" s="21">
        <v>242</v>
      </c>
      <c r="G50" s="31">
        <v>24575.61</v>
      </c>
    </row>
    <row r="51" spans="1:7" ht="25.5">
      <c r="A51" s="4" t="s">
        <v>14</v>
      </c>
      <c r="B51" s="21">
        <v>901</v>
      </c>
      <c r="C51" s="24" t="s">
        <v>100</v>
      </c>
      <c r="D51" s="24" t="s">
        <v>114</v>
      </c>
      <c r="E51" s="21" t="s">
        <v>108</v>
      </c>
      <c r="F51" s="21">
        <v>244</v>
      </c>
      <c r="G51" s="31">
        <v>133778</v>
      </c>
    </row>
    <row r="52" spans="1:7" ht="38.25">
      <c r="A52" s="3" t="s">
        <v>115</v>
      </c>
      <c r="B52" s="27">
        <v>902</v>
      </c>
      <c r="C52" s="27"/>
      <c r="D52" s="27"/>
      <c r="E52" s="27"/>
      <c r="F52" s="27"/>
      <c r="G52" s="30">
        <f>SUM(G53,G159,G231,G254,G188)</f>
        <v>34901841</v>
      </c>
    </row>
    <row r="53" spans="1:7">
      <c r="A53" s="10" t="s">
        <v>0</v>
      </c>
      <c r="B53" s="22">
        <v>902</v>
      </c>
      <c r="C53" s="23" t="s">
        <v>100</v>
      </c>
      <c r="D53" s="23"/>
      <c r="E53" s="23"/>
      <c r="F53" s="23"/>
      <c r="G53" s="32">
        <f>SUM(G54,G107,G102)</f>
        <v>23516140.580000002</v>
      </c>
    </row>
    <row r="54" spans="1:7" ht="51">
      <c r="A54" s="11" t="s">
        <v>16</v>
      </c>
      <c r="B54" s="25">
        <v>902</v>
      </c>
      <c r="C54" s="26" t="s">
        <v>100</v>
      </c>
      <c r="D54" s="26" t="s">
        <v>116</v>
      </c>
      <c r="E54" s="26"/>
      <c r="F54" s="26"/>
      <c r="G54" s="29">
        <f>SUM(G55,G69,G96)</f>
        <v>12389465.940000001</v>
      </c>
    </row>
    <row r="55" spans="1:7" ht="51">
      <c r="A55" s="3" t="s">
        <v>17</v>
      </c>
      <c r="B55" s="27">
        <v>902</v>
      </c>
      <c r="C55" s="28" t="s">
        <v>100</v>
      </c>
      <c r="D55" s="28" t="s">
        <v>116</v>
      </c>
      <c r="E55" s="28" t="s">
        <v>102</v>
      </c>
      <c r="F55" s="28"/>
      <c r="G55" s="30">
        <f>SUM(G56,G65)</f>
        <v>11690616.940000001</v>
      </c>
    </row>
    <row r="56" spans="1:7">
      <c r="A56" s="4" t="s">
        <v>8</v>
      </c>
      <c r="B56" s="21">
        <v>902</v>
      </c>
      <c r="C56" s="24" t="s">
        <v>100</v>
      </c>
      <c r="D56" s="24" t="s">
        <v>116</v>
      </c>
      <c r="E56" s="24" t="s">
        <v>108</v>
      </c>
      <c r="F56" s="24"/>
      <c r="G56" s="31">
        <f>SUM(G57,G61)</f>
        <v>10586914.620000001</v>
      </c>
    </row>
    <row r="57" spans="1:7" ht="63.75">
      <c r="A57" s="4" t="s">
        <v>4</v>
      </c>
      <c r="B57" s="21">
        <v>902</v>
      </c>
      <c r="C57" s="24" t="s">
        <v>100</v>
      </c>
      <c r="D57" s="24" t="s">
        <v>116</v>
      </c>
      <c r="E57" s="24" t="s">
        <v>108</v>
      </c>
      <c r="F57" s="24" t="s">
        <v>104</v>
      </c>
      <c r="G57" s="31">
        <f>G58</f>
        <v>7759627.9900000002</v>
      </c>
    </row>
    <row r="58" spans="1:7" ht="25.5">
      <c r="A58" s="4" t="s">
        <v>212</v>
      </c>
      <c r="B58" s="21">
        <v>902</v>
      </c>
      <c r="C58" s="24" t="s">
        <v>100</v>
      </c>
      <c r="D58" s="24" t="s">
        <v>116</v>
      </c>
      <c r="E58" s="24" t="s">
        <v>108</v>
      </c>
      <c r="F58" s="24" t="s">
        <v>105</v>
      </c>
      <c r="G58" s="31">
        <f>SUM(G59:G60)</f>
        <v>7759627.9900000002</v>
      </c>
    </row>
    <row r="59" spans="1:7">
      <c r="A59" s="4" t="s">
        <v>5</v>
      </c>
      <c r="B59" s="21">
        <v>902</v>
      </c>
      <c r="C59" s="24" t="s">
        <v>100</v>
      </c>
      <c r="D59" s="24" t="s">
        <v>116</v>
      </c>
      <c r="E59" s="24" t="s">
        <v>108</v>
      </c>
      <c r="F59" s="24" t="s">
        <v>106</v>
      </c>
      <c r="G59" s="31">
        <v>7757295.7300000004</v>
      </c>
    </row>
    <row r="60" spans="1:7" ht="25.5">
      <c r="A60" s="4" t="s">
        <v>10</v>
      </c>
      <c r="B60" s="21">
        <v>902</v>
      </c>
      <c r="C60" s="24" t="s">
        <v>100</v>
      </c>
      <c r="D60" s="24" t="s">
        <v>116</v>
      </c>
      <c r="E60" s="24" t="s">
        <v>108</v>
      </c>
      <c r="F60" s="24" t="s">
        <v>109</v>
      </c>
      <c r="G60" s="31">
        <v>2332.2600000000002</v>
      </c>
    </row>
    <row r="61" spans="1:7" ht="25.5">
      <c r="A61" s="4" t="s">
        <v>11</v>
      </c>
      <c r="B61" s="21">
        <v>902</v>
      </c>
      <c r="C61" s="24" t="s">
        <v>100</v>
      </c>
      <c r="D61" s="24" t="s">
        <v>116</v>
      </c>
      <c r="E61" s="24" t="s">
        <v>108</v>
      </c>
      <c r="F61" s="24" t="s">
        <v>110</v>
      </c>
      <c r="G61" s="31">
        <f>G62</f>
        <v>2827286.63</v>
      </c>
    </row>
    <row r="62" spans="1:7" ht="25.5">
      <c r="A62" s="4" t="s">
        <v>12</v>
      </c>
      <c r="B62" s="21">
        <v>902</v>
      </c>
      <c r="C62" s="24" t="s">
        <v>100</v>
      </c>
      <c r="D62" s="24" t="s">
        <v>116</v>
      </c>
      <c r="E62" s="24" t="s">
        <v>108</v>
      </c>
      <c r="F62" s="24" t="s">
        <v>111</v>
      </c>
      <c r="G62" s="31">
        <f>SUM(G63:G64)</f>
        <v>2827286.63</v>
      </c>
    </row>
    <row r="63" spans="1:7" ht="25.5">
      <c r="A63" s="4" t="s">
        <v>13</v>
      </c>
      <c r="B63" s="21">
        <v>902</v>
      </c>
      <c r="C63" s="24" t="s">
        <v>100</v>
      </c>
      <c r="D63" s="24" t="s">
        <v>116</v>
      </c>
      <c r="E63" s="24" t="s">
        <v>108</v>
      </c>
      <c r="F63" s="24" t="s">
        <v>112</v>
      </c>
      <c r="G63" s="31">
        <v>634498.36</v>
      </c>
    </row>
    <row r="64" spans="1:7" ht="25.5">
      <c r="A64" s="4" t="s">
        <v>14</v>
      </c>
      <c r="B64" s="21">
        <v>902</v>
      </c>
      <c r="C64" s="24" t="s">
        <v>100</v>
      </c>
      <c r="D64" s="24" t="s">
        <v>116</v>
      </c>
      <c r="E64" s="24" t="s">
        <v>108</v>
      </c>
      <c r="F64" s="24" t="s">
        <v>113</v>
      </c>
      <c r="G64" s="31">
        <v>2192788.27</v>
      </c>
    </row>
    <row r="65" spans="1:7" ht="38.25">
      <c r="A65" s="4" t="s">
        <v>118</v>
      </c>
      <c r="B65" s="21">
        <v>902</v>
      </c>
      <c r="C65" s="24" t="s">
        <v>100</v>
      </c>
      <c r="D65" s="24" t="s">
        <v>116</v>
      </c>
      <c r="E65" s="24" t="s">
        <v>117</v>
      </c>
      <c r="F65" s="24"/>
      <c r="G65" s="31">
        <f>G66</f>
        <v>1103702.32</v>
      </c>
    </row>
    <row r="66" spans="1:7" ht="63.75">
      <c r="A66" s="4" t="s">
        <v>4</v>
      </c>
      <c r="B66" s="21">
        <v>902</v>
      </c>
      <c r="C66" s="24" t="s">
        <v>100</v>
      </c>
      <c r="D66" s="24" t="s">
        <v>116</v>
      </c>
      <c r="E66" s="24" t="s">
        <v>117</v>
      </c>
      <c r="F66" s="24" t="s">
        <v>104</v>
      </c>
      <c r="G66" s="31">
        <f>G67</f>
        <v>1103702.32</v>
      </c>
    </row>
    <row r="67" spans="1:7" ht="25.5">
      <c r="A67" s="4" t="s">
        <v>212</v>
      </c>
      <c r="B67" s="21">
        <v>902</v>
      </c>
      <c r="C67" s="24" t="s">
        <v>100</v>
      </c>
      <c r="D67" s="24" t="s">
        <v>116</v>
      </c>
      <c r="E67" s="24" t="s">
        <v>117</v>
      </c>
      <c r="F67" s="24" t="s">
        <v>105</v>
      </c>
      <c r="G67" s="31">
        <f>G68</f>
        <v>1103702.32</v>
      </c>
    </row>
    <row r="68" spans="1:7">
      <c r="A68" s="4" t="s">
        <v>5</v>
      </c>
      <c r="B68" s="21">
        <v>902</v>
      </c>
      <c r="C68" s="24" t="s">
        <v>100</v>
      </c>
      <c r="D68" s="24" t="s">
        <v>116</v>
      </c>
      <c r="E68" s="24" t="s">
        <v>117</v>
      </c>
      <c r="F68" s="24" t="s">
        <v>106</v>
      </c>
      <c r="G68" s="31">
        <v>1103702.32</v>
      </c>
    </row>
    <row r="69" spans="1:7">
      <c r="A69" s="10" t="s">
        <v>18</v>
      </c>
      <c r="B69" s="22">
        <v>902</v>
      </c>
      <c r="C69" s="23" t="s">
        <v>100</v>
      </c>
      <c r="D69" s="23" t="s">
        <v>116</v>
      </c>
      <c r="E69" s="23" t="s">
        <v>119</v>
      </c>
      <c r="F69" s="23"/>
      <c r="G69" s="32">
        <f>G80+G70</f>
        <v>698275</v>
      </c>
    </row>
    <row r="70" spans="1:7" ht="63.75">
      <c r="A70" s="11" t="s">
        <v>228</v>
      </c>
      <c r="B70" s="25">
        <v>902</v>
      </c>
      <c r="C70" s="26" t="s">
        <v>100</v>
      </c>
      <c r="D70" s="26" t="s">
        <v>116</v>
      </c>
      <c r="E70" s="26" t="s">
        <v>229</v>
      </c>
      <c r="F70" s="26"/>
      <c r="G70" s="31">
        <f>G76+G71</f>
        <v>204275</v>
      </c>
    </row>
    <row r="71" spans="1:7" ht="130.5" customHeight="1">
      <c r="A71" s="4" t="s">
        <v>271</v>
      </c>
      <c r="B71" s="21">
        <v>902</v>
      </c>
      <c r="C71" s="24" t="s">
        <v>100</v>
      </c>
      <c r="D71" s="24" t="s">
        <v>116</v>
      </c>
      <c r="E71" s="24" t="s">
        <v>272</v>
      </c>
      <c r="F71" s="24"/>
      <c r="G71" s="31">
        <f>G73</f>
        <v>4275</v>
      </c>
    </row>
    <row r="72" spans="1:7">
      <c r="A72" s="4" t="s">
        <v>23</v>
      </c>
      <c r="B72" s="21">
        <v>902</v>
      </c>
      <c r="C72" s="24" t="s">
        <v>100</v>
      </c>
      <c r="D72" s="24" t="s">
        <v>116</v>
      </c>
      <c r="E72" s="24" t="s">
        <v>272</v>
      </c>
      <c r="F72" s="24" t="s">
        <v>127</v>
      </c>
      <c r="G72" s="31">
        <f>G73</f>
        <v>4275</v>
      </c>
    </row>
    <row r="73" spans="1:7">
      <c r="A73" s="4" t="s">
        <v>269</v>
      </c>
      <c r="B73" s="21">
        <v>902</v>
      </c>
      <c r="C73" s="24" t="s">
        <v>100</v>
      </c>
      <c r="D73" s="24" t="s">
        <v>116</v>
      </c>
      <c r="E73" s="24" t="s">
        <v>272</v>
      </c>
      <c r="F73" s="24" t="s">
        <v>270</v>
      </c>
      <c r="G73" s="31">
        <f>G74+G75</f>
        <v>4275</v>
      </c>
    </row>
    <row r="74" spans="1:7" ht="25.5">
      <c r="A74" s="4" t="s">
        <v>267</v>
      </c>
      <c r="B74" s="21">
        <v>902</v>
      </c>
      <c r="C74" s="24" t="s">
        <v>100</v>
      </c>
      <c r="D74" s="24" t="s">
        <v>116</v>
      </c>
      <c r="E74" s="24" t="s">
        <v>272</v>
      </c>
      <c r="F74" s="24" t="s">
        <v>268</v>
      </c>
      <c r="G74" s="31">
        <v>1392</v>
      </c>
    </row>
    <row r="75" spans="1:7" ht="25.5">
      <c r="A75" s="4" t="s">
        <v>273</v>
      </c>
      <c r="B75" s="21">
        <v>902</v>
      </c>
      <c r="C75" s="24" t="s">
        <v>100</v>
      </c>
      <c r="D75" s="24" t="s">
        <v>116</v>
      </c>
      <c r="E75" s="24" t="s">
        <v>272</v>
      </c>
      <c r="F75" s="24" t="s">
        <v>274</v>
      </c>
      <c r="G75" s="31">
        <v>2883</v>
      </c>
    </row>
    <row r="76" spans="1:7" ht="114.75">
      <c r="A76" s="4" t="s">
        <v>257</v>
      </c>
      <c r="B76" s="21">
        <v>902</v>
      </c>
      <c r="C76" s="24" t="s">
        <v>100</v>
      </c>
      <c r="D76" s="24" t="s">
        <v>116</v>
      </c>
      <c r="E76" s="24" t="s">
        <v>256</v>
      </c>
      <c r="F76" s="24"/>
      <c r="G76" s="31">
        <f>G77</f>
        <v>200000</v>
      </c>
    </row>
    <row r="77" spans="1:7" ht="25.5">
      <c r="A77" s="4" t="s">
        <v>11</v>
      </c>
      <c r="B77" s="21">
        <v>902</v>
      </c>
      <c r="C77" s="24" t="s">
        <v>100</v>
      </c>
      <c r="D77" s="24" t="s">
        <v>116</v>
      </c>
      <c r="E77" s="24" t="s">
        <v>256</v>
      </c>
      <c r="F77" s="24" t="s">
        <v>110</v>
      </c>
      <c r="G77" s="31">
        <f>G78</f>
        <v>200000</v>
      </c>
    </row>
    <row r="78" spans="1:7" ht="25.5">
      <c r="A78" s="4" t="s">
        <v>12</v>
      </c>
      <c r="B78" s="21">
        <v>902</v>
      </c>
      <c r="C78" s="24" t="s">
        <v>100</v>
      </c>
      <c r="D78" s="24" t="s">
        <v>116</v>
      </c>
      <c r="E78" s="24" t="s">
        <v>256</v>
      </c>
      <c r="F78" s="24" t="s">
        <v>111</v>
      </c>
      <c r="G78" s="31">
        <f>G79</f>
        <v>200000</v>
      </c>
    </row>
    <row r="79" spans="1:7" ht="25.5">
      <c r="A79" s="4" t="s">
        <v>14</v>
      </c>
      <c r="B79" s="21">
        <v>902</v>
      </c>
      <c r="C79" s="24" t="s">
        <v>100</v>
      </c>
      <c r="D79" s="24" t="s">
        <v>116</v>
      </c>
      <c r="E79" s="24" t="s">
        <v>256</v>
      </c>
      <c r="F79" s="24" t="s">
        <v>113</v>
      </c>
      <c r="G79" s="31">
        <v>200000</v>
      </c>
    </row>
    <row r="80" spans="1:7" ht="107.25" customHeight="1">
      <c r="A80" s="3" t="s">
        <v>19</v>
      </c>
      <c r="B80" s="27">
        <v>902</v>
      </c>
      <c r="C80" s="28" t="s">
        <v>100</v>
      </c>
      <c r="D80" s="28" t="s">
        <v>116</v>
      </c>
      <c r="E80" s="28" t="s">
        <v>120</v>
      </c>
      <c r="F80" s="28"/>
      <c r="G80" s="30">
        <f>SUM(G81,G88)</f>
        <v>494000</v>
      </c>
    </row>
    <row r="81" spans="1:7" ht="216">
      <c r="A81" s="10" t="s">
        <v>20</v>
      </c>
      <c r="B81" s="22">
        <v>902</v>
      </c>
      <c r="C81" s="23" t="s">
        <v>100</v>
      </c>
      <c r="D81" s="23" t="s">
        <v>116</v>
      </c>
      <c r="E81" s="23" t="s">
        <v>121</v>
      </c>
      <c r="F81" s="23"/>
      <c r="G81" s="32">
        <f>SUM(G82,G85)</f>
        <v>247000</v>
      </c>
    </row>
    <row r="82" spans="1:7" ht="63.75">
      <c r="A82" s="4" t="s">
        <v>4</v>
      </c>
      <c r="B82" s="21">
        <v>902</v>
      </c>
      <c r="C82" s="24" t="s">
        <v>100</v>
      </c>
      <c r="D82" s="24" t="s">
        <v>116</v>
      </c>
      <c r="E82" s="24" t="s">
        <v>121</v>
      </c>
      <c r="F82" s="24" t="s">
        <v>104</v>
      </c>
      <c r="G82" s="31">
        <f>G83</f>
        <v>228324.35</v>
      </c>
    </row>
    <row r="83" spans="1:7" ht="25.5">
      <c r="A83" s="4" t="s">
        <v>9</v>
      </c>
      <c r="B83" s="21">
        <v>902</v>
      </c>
      <c r="C83" s="24" t="s">
        <v>100</v>
      </c>
      <c r="D83" s="24" t="s">
        <v>116</v>
      </c>
      <c r="E83" s="24" t="s">
        <v>121</v>
      </c>
      <c r="F83" s="24" t="s">
        <v>105</v>
      </c>
      <c r="G83" s="31">
        <f>G84</f>
        <v>228324.35</v>
      </c>
    </row>
    <row r="84" spans="1:7">
      <c r="A84" s="4" t="s">
        <v>5</v>
      </c>
      <c r="B84" s="21">
        <v>902</v>
      </c>
      <c r="C84" s="24" t="s">
        <v>100</v>
      </c>
      <c r="D84" s="24" t="s">
        <v>116</v>
      </c>
      <c r="E84" s="24" t="s">
        <v>121</v>
      </c>
      <c r="F84" s="24" t="s">
        <v>106</v>
      </c>
      <c r="G84" s="31">
        <v>228324.35</v>
      </c>
    </row>
    <row r="85" spans="1:7" ht="25.5">
      <c r="A85" s="4" t="s">
        <v>11</v>
      </c>
      <c r="B85" s="21">
        <v>902</v>
      </c>
      <c r="C85" s="24" t="s">
        <v>100</v>
      </c>
      <c r="D85" s="24" t="s">
        <v>116</v>
      </c>
      <c r="E85" s="24" t="s">
        <v>121</v>
      </c>
      <c r="F85" s="24" t="s">
        <v>110</v>
      </c>
      <c r="G85" s="31">
        <f>G86</f>
        <v>18675.650000000001</v>
      </c>
    </row>
    <row r="86" spans="1:7" ht="25.5">
      <c r="A86" s="4" t="s">
        <v>12</v>
      </c>
      <c r="B86" s="21">
        <v>902</v>
      </c>
      <c r="C86" s="24" t="s">
        <v>100</v>
      </c>
      <c r="D86" s="24" t="s">
        <v>116</v>
      </c>
      <c r="E86" s="24" t="s">
        <v>121</v>
      </c>
      <c r="F86" s="24" t="s">
        <v>111</v>
      </c>
      <c r="G86" s="31">
        <f>G87</f>
        <v>18675.650000000001</v>
      </c>
    </row>
    <row r="87" spans="1:7" ht="25.5">
      <c r="A87" s="4" t="s">
        <v>14</v>
      </c>
      <c r="B87" s="21">
        <v>902</v>
      </c>
      <c r="C87" s="24" t="s">
        <v>100</v>
      </c>
      <c r="D87" s="24" t="s">
        <v>116</v>
      </c>
      <c r="E87" s="24" t="s">
        <v>121</v>
      </c>
      <c r="F87" s="24" t="s">
        <v>113</v>
      </c>
      <c r="G87" s="31">
        <v>18675.650000000001</v>
      </c>
    </row>
    <row r="88" spans="1:7" ht="31.5" customHeight="1">
      <c r="A88" s="10" t="s">
        <v>21</v>
      </c>
      <c r="B88" s="22">
        <v>902</v>
      </c>
      <c r="C88" s="23" t="s">
        <v>100</v>
      </c>
      <c r="D88" s="23" t="s">
        <v>116</v>
      </c>
      <c r="E88" s="23" t="s">
        <v>122</v>
      </c>
      <c r="F88" s="23"/>
      <c r="G88" s="32">
        <f>SUM(G89,G92)</f>
        <v>247000</v>
      </c>
    </row>
    <row r="89" spans="1:7" ht="63.75">
      <c r="A89" s="4" t="s">
        <v>4</v>
      </c>
      <c r="B89" s="21">
        <v>902</v>
      </c>
      <c r="C89" s="24" t="s">
        <v>100</v>
      </c>
      <c r="D89" s="24" t="s">
        <v>116</v>
      </c>
      <c r="E89" s="24" t="s">
        <v>122</v>
      </c>
      <c r="F89" s="24" t="s">
        <v>104</v>
      </c>
      <c r="G89" s="31">
        <f>G90</f>
        <v>229897</v>
      </c>
    </row>
    <row r="90" spans="1:7" ht="25.5">
      <c r="A90" s="4" t="s">
        <v>212</v>
      </c>
      <c r="B90" s="21">
        <v>902</v>
      </c>
      <c r="C90" s="24" t="s">
        <v>100</v>
      </c>
      <c r="D90" s="24" t="s">
        <v>116</v>
      </c>
      <c r="E90" s="24" t="s">
        <v>122</v>
      </c>
      <c r="F90" s="24" t="s">
        <v>105</v>
      </c>
      <c r="G90" s="31">
        <f>G91</f>
        <v>229897</v>
      </c>
    </row>
    <row r="91" spans="1:7">
      <c r="A91" s="4" t="s">
        <v>5</v>
      </c>
      <c r="B91" s="21">
        <v>902</v>
      </c>
      <c r="C91" s="24" t="s">
        <v>100</v>
      </c>
      <c r="D91" s="24" t="s">
        <v>116</v>
      </c>
      <c r="E91" s="24" t="s">
        <v>122</v>
      </c>
      <c r="F91" s="24" t="s">
        <v>106</v>
      </c>
      <c r="G91" s="31">
        <v>229897</v>
      </c>
    </row>
    <row r="92" spans="1:7" ht="25.5">
      <c r="A92" s="4" t="s">
        <v>11</v>
      </c>
      <c r="B92" s="21">
        <v>902</v>
      </c>
      <c r="C92" s="24" t="s">
        <v>100</v>
      </c>
      <c r="D92" s="24" t="s">
        <v>116</v>
      </c>
      <c r="E92" s="24" t="s">
        <v>122</v>
      </c>
      <c r="F92" s="24" t="s">
        <v>110</v>
      </c>
      <c r="G92" s="31">
        <f>G93</f>
        <v>17103</v>
      </c>
    </row>
    <row r="93" spans="1:7" ht="25.5">
      <c r="A93" s="4" t="s">
        <v>12</v>
      </c>
      <c r="B93" s="21">
        <v>902</v>
      </c>
      <c r="C93" s="24" t="s">
        <v>100</v>
      </c>
      <c r="D93" s="24" t="s">
        <v>116</v>
      </c>
      <c r="E93" s="24" t="s">
        <v>122</v>
      </c>
      <c r="F93" s="24" t="s">
        <v>111</v>
      </c>
      <c r="G93" s="31">
        <f>SUM(G94:G95)</f>
        <v>17103</v>
      </c>
    </row>
    <row r="94" spans="1:7" ht="25.5">
      <c r="A94" s="4" t="s">
        <v>13</v>
      </c>
      <c r="B94" s="21">
        <v>902</v>
      </c>
      <c r="C94" s="24" t="s">
        <v>100</v>
      </c>
      <c r="D94" s="24" t="s">
        <v>116</v>
      </c>
      <c r="E94" s="24" t="s">
        <v>122</v>
      </c>
      <c r="F94" s="24" t="s">
        <v>112</v>
      </c>
      <c r="G94" s="31">
        <v>10468</v>
      </c>
    </row>
    <row r="95" spans="1:7" ht="25.5">
      <c r="A95" s="4" t="s">
        <v>14</v>
      </c>
      <c r="B95" s="21">
        <v>902</v>
      </c>
      <c r="C95" s="24" t="s">
        <v>100</v>
      </c>
      <c r="D95" s="24" t="s">
        <v>116</v>
      </c>
      <c r="E95" s="24" t="s">
        <v>122</v>
      </c>
      <c r="F95" s="24" t="s">
        <v>113</v>
      </c>
      <c r="G95" s="31">
        <v>6635</v>
      </c>
    </row>
    <row r="96" spans="1:7" ht="66.75" customHeight="1">
      <c r="A96" s="3" t="s">
        <v>261</v>
      </c>
      <c r="B96" s="27">
        <v>902</v>
      </c>
      <c r="C96" s="28" t="s">
        <v>100</v>
      </c>
      <c r="D96" s="28" t="s">
        <v>116</v>
      </c>
      <c r="E96" s="28" t="s">
        <v>263</v>
      </c>
      <c r="F96" s="28"/>
      <c r="G96" s="30">
        <f>G97</f>
        <v>574</v>
      </c>
    </row>
    <row r="97" spans="1:7" ht="70.5" customHeight="1">
      <c r="A97" s="4" t="s">
        <v>262</v>
      </c>
      <c r="B97" s="21">
        <v>902</v>
      </c>
      <c r="C97" s="24" t="s">
        <v>100</v>
      </c>
      <c r="D97" s="24" t="s">
        <v>116</v>
      </c>
      <c r="E97" s="24" t="s">
        <v>264</v>
      </c>
      <c r="F97" s="24"/>
      <c r="G97" s="31">
        <f>G98</f>
        <v>574</v>
      </c>
    </row>
    <row r="98" spans="1:7" ht="39" customHeight="1">
      <c r="A98" s="4" t="s">
        <v>265</v>
      </c>
      <c r="B98" s="21">
        <v>902</v>
      </c>
      <c r="C98" s="24" t="s">
        <v>100</v>
      </c>
      <c r="D98" s="24" t="s">
        <v>116</v>
      </c>
      <c r="E98" s="24" t="s">
        <v>266</v>
      </c>
      <c r="F98" s="24"/>
      <c r="G98" s="31">
        <f>G99</f>
        <v>574</v>
      </c>
    </row>
    <row r="99" spans="1:7">
      <c r="A99" s="4" t="s">
        <v>23</v>
      </c>
      <c r="B99" s="21">
        <v>902</v>
      </c>
      <c r="C99" s="24" t="s">
        <v>100</v>
      </c>
      <c r="D99" s="24" t="s">
        <v>116</v>
      </c>
      <c r="E99" s="24" t="s">
        <v>266</v>
      </c>
      <c r="F99" s="24" t="s">
        <v>127</v>
      </c>
      <c r="G99" s="31">
        <f>G100</f>
        <v>574</v>
      </c>
    </row>
    <row r="100" spans="1:7">
      <c r="A100" s="4" t="s">
        <v>269</v>
      </c>
      <c r="B100" s="21">
        <v>902</v>
      </c>
      <c r="C100" s="24" t="s">
        <v>100</v>
      </c>
      <c r="D100" s="24" t="s">
        <v>116</v>
      </c>
      <c r="E100" s="24" t="s">
        <v>266</v>
      </c>
      <c r="F100" s="24" t="s">
        <v>270</v>
      </c>
      <c r="G100" s="31">
        <f>G101</f>
        <v>574</v>
      </c>
    </row>
    <row r="101" spans="1:7" ht="25.5">
      <c r="A101" s="4" t="s">
        <v>267</v>
      </c>
      <c r="B101" s="21">
        <v>902</v>
      </c>
      <c r="C101" s="24" t="s">
        <v>100</v>
      </c>
      <c r="D101" s="24" t="s">
        <v>116</v>
      </c>
      <c r="E101" s="24" t="s">
        <v>266</v>
      </c>
      <c r="F101" s="24" t="s">
        <v>268</v>
      </c>
      <c r="G101" s="31">
        <v>574</v>
      </c>
    </row>
    <row r="102" spans="1:7" ht="14.25" customHeight="1">
      <c r="A102" s="11" t="s">
        <v>301</v>
      </c>
      <c r="B102" s="25">
        <v>902</v>
      </c>
      <c r="C102" s="26" t="s">
        <v>100</v>
      </c>
      <c r="D102" s="26" t="s">
        <v>161</v>
      </c>
      <c r="E102" s="25"/>
      <c r="F102" s="25"/>
      <c r="G102" s="29">
        <f>G103</f>
        <v>200000</v>
      </c>
    </row>
    <row r="103" spans="1:7">
      <c r="A103" s="4" t="s">
        <v>302</v>
      </c>
      <c r="B103" s="21">
        <v>902</v>
      </c>
      <c r="C103" s="26" t="s">
        <v>100</v>
      </c>
      <c r="D103" s="26" t="s">
        <v>161</v>
      </c>
      <c r="E103" s="21" t="s">
        <v>303</v>
      </c>
      <c r="F103" s="21"/>
      <c r="G103" s="31">
        <f>G104</f>
        <v>200000</v>
      </c>
    </row>
    <row r="104" spans="1:7" ht="25.5">
      <c r="A104" s="4" t="s">
        <v>11</v>
      </c>
      <c r="B104" s="21">
        <v>902</v>
      </c>
      <c r="C104" s="26" t="s">
        <v>100</v>
      </c>
      <c r="D104" s="26" t="s">
        <v>161</v>
      </c>
      <c r="E104" s="21" t="s">
        <v>303</v>
      </c>
      <c r="F104" s="21">
        <v>200</v>
      </c>
      <c r="G104" s="31">
        <f>G105</f>
        <v>200000</v>
      </c>
    </row>
    <row r="105" spans="1:7" ht="25.5">
      <c r="A105" s="4" t="s">
        <v>12</v>
      </c>
      <c r="B105" s="21">
        <v>902</v>
      </c>
      <c r="C105" s="26" t="s">
        <v>100</v>
      </c>
      <c r="D105" s="26" t="s">
        <v>161</v>
      </c>
      <c r="E105" s="21" t="s">
        <v>303</v>
      </c>
      <c r="F105" s="21">
        <v>240</v>
      </c>
      <c r="G105" s="31">
        <f>G106</f>
        <v>200000</v>
      </c>
    </row>
    <row r="106" spans="1:7" ht="25.5">
      <c r="A106" s="4" t="s">
        <v>14</v>
      </c>
      <c r="B106" s="21">
        <v>902</v>
      </c>
      <c r="C106" s="26" t="s">
        <v>100</v>
      </c>
      <c r="D106" s="26" t="s">
        <v>161</v>
      </c>
      <c r="E106" s="21" t="s">
        <v>303</v>
      </c>
      <c r="F106" s="21">
        <v>244</v>
      </c>
      <c r="G106" s="31">
        <v>200000</v>
      </c>
    </row>
    <row r="107" spans="1:7">
      <c r="A107" s="11" t="s">
        <v>213</v>
      </c>
      <c r="B107" s="25">
        <v>902</v>
      </c>
      <c r="C107" s="26" t="s">
        <v>100</v>
      </c>
      <c r="D107" s="26" t="s">
        <v>129</v>
      </c>
      <c r="E107" s="26"/>
      <c r="F107" s="26"/>
      <c r="G107" s="29">
        <f>SUM(G108,G145,G150,G118,G128,G139)</f>
        <v>10926674.640000001</v>
      </c>
    </row>
    <row r="108" spans="1:7" ht="27">
      <c r="A108" s="10" t="s">
        <v>25</v>
      </c>
      <c r="B108" s="22">
        <v>902</v>
      </c>
      <c r="C108" s="23" t="s">
        <v>100</v>
      </c>
      <c r="D108" s="23" t="s">
        <v>129</v>
      </c>
      <c r="E108" s="23" t="s">
        <v>130</v>
      </c>
      <c r="F108" s="23"/>
      <c r="G108" s="32">
        <f>G109</f>
        <v>794120</v>
      </c>
    </row>
    <row r="109" spans="1:7" ht="25.5">
      <c r="A109" s="3" t="s">
        <v>26</v>
      </c>
      <c r="B109" s="27">
        <v>902</v>
      </c>
      <c r="C109" s="28" t="s">
        <v>100</v>
      </c>
      <c r="D109" s="28" t="s">
        <v>129</v>
      </c>
      <c r="E109" s="28" t="s">
        <v>131</v>
      </c>
      <c r="F109" s="28"/>
      <c r="G109" s="30">
        <f>SUM(G110,G114)</f>
        <v>794120</v>
      </c>
    </row>
    <row r="110" spans="1:7" ht="63.75">
      <c r="A110" s="4" t="s">
        <v>4</v>
      </c>
      <c r="B110" s="21">
        <v>902</v>
      </c>
      <c r="C110" s="24" t="s">
        <v>100</v>
      </c>
      <c r="D110" s="24" t="s">
        <v>129</v>
      </c>
      <c r="E110" s="24" t="s">
        <v>131</v>
      </c>
      <c r="F110" s="24" t="s">
        <v>104</v>
      </c>
      <c r="G110" s="31">
        <f>G111</f>
        <v>546312.43000000005</v>
      </c>
    </row>
    <row r="111" spans="1:7" ht="25.5">
      <c r="A111" s="4" t="s">
        <v>212</v>
      </c>
      <c r="B111" s="21">
        <v>902</v>
      </c>
      <c r="C111" s="24" t="s">
        <v>100</v>
      </c>
      <c r="D111" s="24" t="s">
        <v>129</v>
      </c>
      <c r="E111" s="24" t="s">
        <v>131</v>
      </c>
      <c r="F111" s="24" t="s">
        <v>105</v>
      </c>
      <c r="G111" s="31">
        <f>SUM(G112:G113)</f>
        <v>546312.43000000005</v>
      </c>
    </row>
    <row r="112" spans="1:7">
      <c r="A112" s="4" t="s">
        <v>5</v>
      </c>
      <c r="B112" s="21">
        <v>902</v>
      </c>
      <c r="C112" s="24" t="s">
        <v>100</v>
      </c>
      <c r="D112" s="24" t="s">
        <v>129</v>
      </c>
      <c r="E112" s="24" t="s">
        <v>131</v>
      </c>
      <c r="F112" s="24" t="s">
        <v>106</v>
      </c>
      <c r="G112" s="31">
        <v>546112.43000000005</v>
      </c>
    </row>
    <row r="113" spans="1:7" ht="25.5">
      <c r="A113" s="4" t="s">
        <v>10</v>
      </c>
      <c r="B113" s="21">
        <v>902</v>
      </c>
      <c r="C113" s="24" t="s">
        <v>100</v>
      </c>
      <c r="D113" s="24" t="s">
        <v>129</v>
      </c>
      <c r="E113" s="24" t="s">
        <v>131</v>
      </c>
      <c r="F113" s="24" t="s">
        <v>109</v>
      </c>
      <c r="G113" s="31">
        <v>200</v>
      </c>
    </row>
    <row r="114" spans="1:7" ht="25.5">
      <c r="A114" s="4" t="s">
        <v>11</v>
      </c>
      <c r="B114" s="21">
        <v>902</v>
      </c>
      <c r="C114" s="24" t="s">
        <v>100</v>
      </c>
      <c r="D114" s="24" t="s">
        <v>129</v>
      </c>
      <c r="E114" s="24" t="s">
        <v>131</v>
      </c>
      <c r="F114" s="24" t="s">
        <v>110</v>
      </c>
      <c r="G114" s="31">
        <f>G115</f>
        <v>247807.57</v>
      </c>
    </row>
    <row r="115" spans="1:7" ht="25.5">
      <c r="A115" s="4" t="s">
        <v>12</v>
      </c>
      <c r="B115" s="21">
        <v>902</v>
      </c>
      <c r="C115" s="24" t="s">
        <v>100</v>
      </c>
      <c r="D115" s="24" t="s">
        <v>129</v>
      </c>
      <c r="E115" s="24" t="s">
        <v>131</v>
      </c>
      <c r="F115" s="24" t="s">
        <v>111</v>
      </c>
      <c r="G115" s="31">
        <f>SUM(G116:G117)</f>
        <v>247807.57</v>
      </c>
    </row>
    <row r="116" spans="1:7" ht="25.5">
      <c r="A116" s="4" t="s">
        <v>13</v>
      </c>
      <c r="B116" s="21">
        <v>902</v>
      </c>
      <c r="C116" s="24" t="s">
        <v>100</v>
      </c>
      <c r="D116" s="24" t="s">
        <v>129</v>
      </c>
      <c r="E116" s="24" t="s">
        <v>131</v>
      </c>
      <c r="F116" s="24" t="s">
        <v>112</v>
      </c>
      <c r="G116" s="31">
        <v>96999.05</v>
      </c>
    </row>
    <row r="117" spans="1:7" ht="25.5">
      <c r="A117" s="4" t="s">
        <v>14</v>
      </c>
      <c r="B117" s="21">
        <v>902</v>
      </c>
      <c r="C117" s="24" t="s">
        <v>100</v>
      </c>
      <c r="D117" s="24" t="s">
        <v>129</v>
      </c>
      <c r="E117" s="24" t="s">
        <v>131</v>
      </c>
      <c r="F117" s="24" t="s">
        <v>113</v>
      </c>
      <c r="G117" s="31">
        <v>150808.51999999999</v>
      </c>
    </row>
    <row r="118" spans="1:7">
      <c r="A118" s="3" t="s">
        <v>22</v>
      </c>
      <c r="B118" s="27">
        <v>902</v>
      </c>
      <c r="C118" s="28" t="s">
        <v>100</v>
      </c>
      <c r="D118" s="28" t="s">
        <v>129</v>
      </c>
      <c r="E118" s="28" t="s">
        <v>125</v>
      </c>
      <c r="F118" s="24"/>
      <c r="G118" s="30">
        <f>G119+G122</f>
        <v>5918320.1500000004</v>
      </c>
    </row>
    <row r="119" spans="1:7" ht="38.25">
      <c r="A119" s="4" t="s">
        <v>237</v>
      </c>
      <c r="B119" s="21">
        <v>902</v>
      </c>
      <c r="C119" s="24" t="s">
        <v>100</v>
      </c>
      <c r="D119" s="24" t="s">
        <v>129</v>
      </c>
      <c r="E119" s="24" t="s">
        <v>236</v>
      </c>
      <c r="F119" s="24"/>
      <c r="G119" s="31">
        <f>G120</f>
        <v>5810970.6900000004</v>
      </c>
    </row>
    <row r="120" spans="1:7">
      <c r="A120" s="4" t="s">
        <v>23</v>
      </c>
      <c r="B120" s="21">
        <v>902</v>
      </c>
      <c r="C120" s="24" t="s">
        <v>100</v>
      </c>
      <c r="D120" s="24" t="s">
        <v>129</v>
      </c>
      <c r="E120" s="24" t="s">
        <v>236</v>
      </c>
      <c r="F120" s="24" t="s">
        <v>127</v>
      </c>
      <c r="G120" s="31">
        <f>G121</f>
        <v>5810970.6900000004</v>
      </c>
    </row>
    <row r="121" spans="1:7">
      <c r="A121" s="4" t="s">
        <v>24</v>
      </c>
      <c r="B121" s="21">
        <v>902</v>
      </c>
      <c r="C121" s="24" t="s">
        <v>100</v>
      </c>
      <c r="D121" s="24" t="s">
        <v>129</v>
      </c>
      <c r="E121" s="24" t="s">
        <v>236</v>
      </c>
      <c r="F121" s="24" t="s">
        <v>128</v>
      </c>
      <c r="G121" s="31">
        <v>5810970.6900000004</v>
      </c>
    </row>
    <row r="122" spans="1:7">
      <c r="A122" s="4" t="s">
        <v>255</v>
      </c>
      <c r="B122" s="21">
        <v>902</v>
      </c>
      <c r="C122" s="24" t="s">
        <v>100</v>
      </c>
      <c r="D122" s="24" t="s">
        <v>129</v>
      </c>
      <c r="E122" s="24" t="s">
        <v>126</v>
      </c>
      <c r="F122" s="24"/>
      <c r="G122" s="31">
        <f>G126+G123</f>
        <v>107349.46</v>
      </c>
    </row>
    <row r="123" spans="1:7" ht="25.5">
      <c r="A123" s="4" t="s">
        <v>11</v>
      </c>
      <c r="B123" s="21">
        <v>902</v>
      </c>
      <c r="C123" s="24" t="s">
        <v>100</v>
      </c>
      <c r="D123" s="24" t="s">
        <v>129</v>
      </c>
      <c r="E123" s="24" t="s">
        <v>126</v>
      </c>
      <c r="F123" s="24" t="s">
        <v>110</v>
      </c>
      <c r="G123" s="31">
        <f>G124</f>
        <v>78302.960000000006</v>
      </c>
    </row>
    <row r="124" spans="1:7" ht="25.5">
      <c r="A124" s="4" t="s">
        <v>12</v>
      </c>
      <c r="B124" s="21">
        <v>902</v>
      </c>
      <c r="C124" s="24" t="s">
        <v>100</v>
      </c>
      <c r="D124" s="24" t="s">
        <v>129</v>
      </c>
      <c r="E124" s="24" t="s">
        <v>126</v>
      </c>
      <c r="F124" s="24" t="s">
        <v>111</v>
      </c>
      <c r="G124" s="31">
        <f>G125</f>
        <v>78302.960000000006</v>
      </c>
    </row>
    <row r="125" spans="1:7" ht="25.5">
      <c r="A125" s="4" t="s">
        <v>14</v>
      </c>
      <c r="B125" s="21">
        <v>902</v>
      </c>
      <c r="C125" s="24" t="s">
        <v>100</v>
      </c>
      <c r="D125" s="24" t="s">
        <v>129</v>
      </c>
      <c r="E125" s="24" t="s">
        <v>126</v>
      </c>
      <c r="F125" s="24" t="s">
        <v>113</v>
      </c>
      <c r="G125" s="31">
        <v>78302.960000000006</v>
      </c>
    </row>
    <row r="126" spans="1:7">
      <c r="A126" s="4" t="s">
        <v>23</v>
      </c>
      <c r="B126" s="21">
        <v>902</v>
      </c>
      <c r="C126" s="24" t="s">
        <v>100</v>
      </c>
      <c r="D126" s="24" t="s">
        <v>129</v>
      </c>
      <c r="E126" s="24" t="s">
        <v>126</v>
      </c>
      <c r="F126" s="24" t="s">
        <v>127</v>
      </c>
      <c r="G126" s="31">
        <f>G127</f>
        <v>29046.5</v>
      </c>
    </row>
    <row r="127" spans="1:7">
      <c r="A127" s="4" t="s">
        <v>24</v>
      </c>
      <c r="B127" s="21">
        <v>902</v>
      </c>
      <c r="C127" s="24" t="s">
        <v>100</v>
      </c>
      <c r="D127" s="24" t="s">
        <v>129</v>
      </c>
      <c r="E127" s="24" t="s">
        <v>126</v>
      </c>
      <c r="F127" s="24" t="s">
        <v>128</v>
      </c>
      <c r="G127" s="31">
        <v>29046.5</v>
      </c>
    </row>
    <row r="128" spans="1:7">
      <c r="A128" s="10" t="s">
        <v>18</v>
      </c>
      <c r="B128" s="27">
        <v>902</v>
      </c>
      <c r="C128" s="28" t="s">
        <v>100</v>
      </c>
      <c r="D128" s="28" t="s">
        <v>129</v>
      </c>
      <c r="E128" s="23" t="s">
        <v>119</v>
      </c>
      <c r="F128" s="28"/>
      <c r="G128" s="30">
        <f>G129+G134</f>
        <v>30063</v>
      </c>
    </row>
    <row r="129" spans="1:7" ht="63.75">
      <c r="A129" s="11" t="s">
        <v>228</v>
      </c>
      <c r="B129" s="25">
        <v>902</v>
      </c>
      <c r="C129" s="26" t="s">
        <v>100</v>
      </c>
      <c r="D129" s="26" t="s">
        <v>129</v>
      </c>
      <c r="E129" s="26" t="s">
        <v>229</v>
      </c>
      <c r="F129" s="26"/>
      <c r="G129" s="29">
        <f>G130</f>
        <v>15063</v>
      </c>
    </row>
    <row r="130" spans="1:7" ht="130.5" customHeight="1">
      <c r="A130" s="4" t="s">
        <v>271</v>
      </c>
      <c r="B130" s="21">
        <v>902</v>
      </c>
      <c r="C130" s="24" t="s">
        <v>100</v>
      </c>
      <c r="D130" s="24" t="s">
        <v>129</v>
      </c>
      <c r="E130" s="24" t="s">
        <v>272</v>
      </c>
      <c r="F130" s="24"/>
      <c r="G130" s="31">
        <f>G131</f>
        <v>15063</v>
      </c>
    </row>
    <row r="131" spans="1:7" ht="51">
      <c r="A131" s="4" t="s">
        <v>230</v>
      </c>
      <c r="B131" s="21">
        <v>902</v>
      </c>
      <c r="C131" s="24" t="s">
        <v>100</v>
      </c>
      <c r="D131" s="24" t="s">
        <v>129</v>
      </c>
      <c r="E131" s="24" t="s">
        <v>272</v>
      </c>
      <c r="F131" s="24" t="s">
        <v>134</v>
      </c>
      <c r="G131" s="31">
        <f>G132</f>
        <v>15063</v>
      </c>
    </row>
    <row r="132" spans="1:7">
      <c r="A132" s="4" t="s">
        <v>28</v>
      </c>
      <c r="B132" s="21">
        <v>902</v>
      </c>
      <c r="C132" s="24" t="s">
        <v>100</v>
      </c>
      <c r="D132" s="24" t="s">
        <v>129</v>
      </c>
      <c r="E132" s="24" t="s">
        <v>272</v>
      </c>
      <c r="F132" s="24" t="s">
        <v>135</v>
      </c>
      <c r="G132" s="31">
        <f>G133</f>
        <v>15063</v>
      </c>
    </row>
    <row r="133" spans="1:7" ht="13.5" customHeight="1">
      <c r="A133" s="4" t="s">
        <v>56</v>
      </c>
      <c r="B133" s="21">
        <v>902</v>
      </c>
      <c r="C133" s="24" t="s">
        <v>100</v>
      </c>
      <c r="D133" s="24" t="s">
        <v>129</v>
      </c>
      <c r="E133" s="24" t="s">
        <v>272</v>
      </c>
      <c r="F133" s="24" t="s">
        <v>167</v>
      </c>
      <c r="G133" s="31">
        <v>15063</v>
      </c>
    </row>
    <row r="134" spans="1:7" ht="28.5" customHeight="1">
      <c r="A134" s="11" t="s">
        <v>254</v>
      </c>
      <c r="B134" s="21">
        <v>902</v>
      </c>
      <c r="C134" s="24" t="s">
        <v>100</v>
      </c>
      <c r="D134" s="24" t="s">
        <v>129</v>
      </c>
      <c r="E134" s="26" t="s">
        <v>253</v>
      </c>
      <c r="F134" s="24"/>
      <c r="G134" s="31">
        <f>G135</f>
        <v>15000</v>
      </c>
    </row>
    <row r="135" spans="1:7" ht="13.5" customHeight="1">
      <c r="A135" s="3" t="s">
        <v>250</v>
      </c>
      <c r="B135" s="27">
        <v>902</v>
      </c>
      <c r="C135" s="28" t="s">
        <v>100</v>
      </c>
      <c r="D135" s="28" t="s">
        <v>129</v>
      </c>
      <c r="E135" s="27" t="s">
        <v>251</v>
      </c>
      <c r="F135" s="28"/>
      <c r="G135" s="30">
        <f>G136</f>
        <v>15000</v>
      </c>
    </row>
    <row r="136" spans="1:7" ht="29.25" customHeight="1">
      <c r="A136" s="4" t="s">
        <v>11</v>
      </c>
      <c r="B136" s="21">
        <v>902</v>
      </c>
      <c r="C136" s="24" t="s">
        <v>100</v>
      </c>
      <c r="D136" s="24" t="s">
        <v>129</v>
      </c>
      <c r="E136" s="21" t="s">
        <v>251</v>
      </c>
      <c r="F136" s="24" t="s">
        <v>110</v>
      </c>
      <c r="G136" s="31">
        <f>G137</f>
        <v>15000</v>
      </c>
    </row>
    <row r="137" spans="1:7" ht="27" customHeight="1">
      <c r="A137" s="4" t="s">
        <v>12</v>
      </c>
      <c r="B137" s="21">
        <v>902</v>
      </c>
      <c r="C137" s="24" t="s">
        <v>100</v>
      </c>
      <c r="D137" s="24" t="s">
        <v>129</v>
      </c>
      <c r="E137" s="21" t="s">
        <v>251</v>
      </c>
      <c r="F137" s="24" t="s">
        <v>111</v>
      </c>
      <c r="G137" s="31">
        <f>G138</f>
        <v>15000</v>
      </c>
    </row>
    <row r="138" spans="1:7" ht="28.5" customHeight="1">
      <c r="A138" s="4" t="s">
        <v>14</v>
      </c>
      <c r="B138" s="21">
        <v>902</v>
      </c>
      <c r="C138" s="24" t="s">
        <v>100</v>
      </c>
      <c r="D138" s="24" t="s">
        <v>129</v>
      </c>
      <c r="E138" s="21" t="s">
        <v>251</v>
      </c>
      <c r="F138" s="24" t="s">
        <v>113</v>
      </c>
      <c r="G138" s="31">
        <v>15000</v>
      </c>
    </row>
    <row r="139" spans="1:7" ht="54">
      <c r="A139" s="10" t="s">
        <v>60</v>
      </c>
      <c r="B139" s="21">
        <v>902</v>
      </c>
      <c r="C139" s="24" t="s">
        <v>100</v>
      </c>
      <c r="D139" s="24" t="s">
        <v>129</v>
      </c>
      <c r="E139" s="22" t="s">
        <v>150</v>
      </c>
      <c r="F139" s="23"/>
      <c r="G139" s="32">
        <f t="shared" ref="G139:G142" si="0">G140</f>
        <v>384364.34</v>
      </c>
    </row>
    <row r="140" spans="1:7" ht="51">
      <c r="A140" s="4" t="s">
        <v>329</v>
      </c>
      <c r="B140" s="21">
        <v>902</v>
      </c>
      <c r="C140" s="24" t="s">
        <v>100</v>
      </c>
      <c r="D140" s="24" t="s">
        <v>129</v>
      </c>
      <c r="E140" s="21" t="s">
        <v>328</v>
      </c>
      <c r="F140" s="24"/>
      <c r="G140" s="31">
        <f t="shared" si="0"/>
        <v>384364.34</v>
      </c>
    </row>
    <row r="141" spans="1:7" ht="63.75">
      <c r="A141" s="4" t="s">
        <v>330</v>
      </c>
      <c r="B141" s="21">
        <v>902</v>
      </c>
      <c r="C141" s="24" t="s">
        <v>100</v>
      </c>
      <c r="D141" s="24" t="s">
        <v>129</v>
      </c>
      <c r="E141" s="21" t="s">
        <v>331</v>
      </c>
      <c r="F141" s="24"/>
      <c r="G141" s="31">
        <f t="shared" si="0"/>
        <v>384364.34</v>
      </c>
    </row>
    <row r="142" spans="1:7" ht="25.5">
      <c r="A142" s="4" t="s">
        <v>11</v>
      </c>
      <c r="B142" s="21">
        <v>902</v>
      </c>
      <c r="C142" s="24" t="s">
        <v>100</v>
      </c>
      <c r="D142" s="24" t="s">
        <v>129</v>
      </c>
      <c r="E142" s="21" t="s">
        <v>331</v>
      </c>
      <c r="F142" s="24" t="s">
        <v>110</v>
      </c>
      <c r="G142" s="31">
        <f t="shared" si="0"/>
        <v>384364.34</v>
      </c>
    </row>
    <row r="143" spans="1:7" ht="25.5">
      <c r="A143" s="4" t="s">
        <v>12</v>
      </c>
      <c r="B143" s="21">
        <v>902</v>
      </c>
      <c r="C143" s="24" t="s">
        <v>100</v>
      </c>
      <c r="D143" s="24" t="s">
        <v>129</v>
      </c>
      <c r="E143" s="21" t="s">
        <v>331</v>
      </c>
      <c r="F143" s="24" t="s">
        <v>111</v>
      </c>
      <c r="G143" s="31">
        <f>G144</f>
        <v>384364.34</v>
      </c>
    </row>
    <row r="144" spans="1:7" ht="25.5">
      <c r="A144" s="4" t="s">
        <v>14</v>
      </c>
      <c r="B144" s="21">
        <v>902</v>
      </c>
      <c r="C144" s="24" t="s">
        <v>100</v>
      </c>
      <c r="D144" s="24" t="s">
        <v>129</v>
      </c>
      <c r="E144" s="21" t="s">
        <v>331</v>
      </c>
      <c r="F144" s="24" t="s">
        <v>113</v>
      </c>
      <c r="G144" s="31">
        <v>384364.34</v>
      </c>
    </row>
    <row r="145" spans="1:7">
      <c r="A145" s="10" t="s">
        <v>27</v>
      </c>
      <c r="B145" s="22">
        <v>902</v>
      </c>
      <c r="C145" s="23" t="s">
        <v>100</v>
      </c>
      <c r="D145" s="23" t="s">
        <v>129</v>
      </c>
      <c r="E145" s="23" t="s">
        <v>132</v>
      </c>
      <c r="F145" s="23"/>
      <c r="G145" s="32">
        <f>G146</f>
        <v>3707100</v>
      </c>
    </row>
    <row r="146" spans="1:7" ht="66" customHeight="1">
      <c r="A146" s="3" t="s">
        <v>224</v>
      </c>
      <c r="B146" s="27">
        <v>902</v>
      </c>
      <c r="C146" s="28" t="s">
        <v>100</v>
      </c>
      <c r="D146" s="28" t="s">
        <v>129</v>
      </c>
      <c r="E146" s="28" t="s">
        <v>133</v>
      </c>
      <c r="F146" s="28"/>
      <c r="G146" s="30">
        <f>G147</f>
        <v>3707100</v>
      </c>
    </row>
    <row r="147" spans="1:7" ht="51">
      <c r="A147" s="4" t="s">
        <v>230</v>
      </c>
      <c r="B147" s="21">
        <v>902</v>
      </c>
      <c r="C147" s="24" t="s">
        <v>100</v>
      </c>
      <c r="D147" s="24" t="s">
        <v>129</v>
      </c>
      <c r="E147" s="24" t="s">
        <v>133</v>
      </c>
      <c r="F147" s="24" t="s">
        <v>134</v>
      </c>
      <c r="G147" s="31">
        <f>G148</f>
        <v>3707100</v>
      </c>
    </row>
    <row r="148" spans="1:7">
      <c r="A148" s="4" t="s">
        <v>28</v>
      </c>
      <c r="B148" s="21">
        <v>902</v>
      </c>
      <c r="C148" s="24" t="s">
        <v>100</v>
      </c>
      <c r="D148" s="24" t="s">
        <v>129</v>
      </c>
      <c r="E148" s="24" t="s">
        <v>133</v>
      </c>
      <c r="F148" s="24" t="s">
        <v>135</v>
      </c>
      <c r="G148" s="31">
        <f>G149</f>
        <v>3707100</v>
      </c>
    </row>
    <row r="149" spans="1:7" ht="63.75">
      <c r="A149" s="4" t="s">
        <v>29</v>
      </c>
      <c r="B149" s="21">
        <v>902</v>
      </c>
      <c r="C149" s="24" t="s">
        <v>100</v>
      </c>
      <c r="D149" s="24" t="s">
        <v>129</v>
      </c>
      <c r="E149" s="24" t="s">
        <v>133</v>
      </c>
      <c r="F149" s="24" t="s">
        <v>136</v>
      </c>
      <c r="G149" s="31">
        <v>3707100</v>
      </c>
    </row>
    <row r="150" spans="1:7">
      <c r="A150" s="10" t="s">
        <v>30</v>
      </c>
      <c r="B150" s="22">
        <v>902</v>
      </c>
      <c r="C150" s="23" t="s">
        <v>100</v>
      </c>
      <c r="D150" s="23" t="s">
        <v>129</v>
      </c>
      <c r="E150" s="23" t="s">
        <v>137</v>
      </c>
      <c r="F150" s="20"/>
      <c r="G150" s="32">
        <f>G151+G155</f>
        <v>92707.15</v>
      </c>
    </row>
    <row r="151" spans="1:7" ht="77.25" customHeight="1">
      <c r="A151" s="3" t="s">
        <v>31</v>
      </c>
      <c r="B151" s="27">
        <v>902</v>
      </c>
      <c r="C151" s="28" t="s">
        <v>100</v>
      </c>
      <c r="D151" s="28" t="s">
        <v>129</v>
      </c>
      <c r="E151" s="28" t="s">
        <v>138</v>
      </c>
      <c r="F151" s="18"/>
      <c r="G151" s="30">
        <f>G152</f>
        <v>50000</v>
      </c>
    </row>
    <row r="152" spans="1:7" ht="25.5">
      <c r="A152" s="4" t="s">
        <v>11</v>
      </c>
      <c r="B152" s="21">
        <v>902</v>
      </c>
      <c r="C152" s="24" t="s">
        <v>100</v>
      </c>
      <c r="D152" s="24" t="s">
        <v>129</v>
      </c>
      <c r="E152" s="24" t="s">
        <v>138</v>
      </c>
      <c r="F152" s="24" t="s">
        <v>110</v>
      </c>
      <c r="G152" s="31">
        <f>G153</f>
        <v>50000</v>
      </c>
    </row>
    <row r="153" spans="1:7" ht="25.5">
      <c r="A153" s="4" t="s">
        <v>12</v>
      </c>
      <c r="B153" s="21">
        <v>902</v>
      </c>
      <c r="C153" s="24" t="s">
        <v>100</v>
      </c>
      <c r="D153" s="24" t="s">
        <v>129</v>
      </c>
      <c r="E153" s="24" t="s">
        <v>138</v>
      </c>
      <c r="F153" s="24" t="s">
        <v>111</v>
      </c>
      <c r="G153" s="31">
        <f>G154</f>
        <v>50000</v>
      </c>
    </row>
    <row r="154" spans="1:7" ht="25.5">
      <c r="A154" s="4" t="s">
        <v>14</v>
      </c>
      <c r="B154" s="21">
        <v>902</v>
      </c>
      <c r="C154" s="24" t="s">
        <v>100</v>
      </c>
      <c r="D154" s="24" t="s">
        <v>129</v>
      </c>
      <c r="E154" s="24" t="s">
        <v>138</v>
      </c>
      <c r="F154" s="24" t="s">
        <v>113</v>
      </c>
      <c r="G154" s="31">
        <v>50000</v>
      </c>
    </row>
    <row r="155" spans="1:7" ht="60">
      <c r="A155" s="49" t="s">
        <v>308</v>
      </c>
      <c r="B155" s="21">
        <v>902</v>
      </c>
      <c r="C155" s="28" t="s">
        <v>100</v>
      </c>
      <c r="D155" s="28" t="s">
        <v>129</v>
      </c>
      <c r="E155" s="28" t="s">
        <v>309</v>
      </c>
      <c r="F155" s="28"/>
      <c r="G155" s="30">
        <f>G156</f>
        <v>42707.15</v>
      </c>
    </row>
    <row r="156" spans="1:7" ht="25.5">
      <c r="A156" s="4" t="s">
        <v>11</v>
      </c>
      <c r="B156" s="21">
        <v>902</v>
      </c>
      <c r="C156" s="24" t="s">
        <v>100</v>
      </c>
      <c r="D156" s="24" t="s">
        <v>129</v>
      </c>
      <c r="E156" s="24" t="s">
        <v>309</v>
      </c>
      <c r="F156" s="24" t="s">
        <v>110</v>
      </c>
      <c r="G156" s="31">
        <f>G157</f>
        <v>42707.15</v>
      </c>
    </row>
    <row r="157" spans="1:7" ht="25.5">
      <c r="A157" s="4" t="s">
        <v>12</v>
      </c>
      <c r="B157" s="21">
        <v>902</v>
      </c>
      <c r="C157" s="24" t="s">
        <v>100</v>
      </c>
      <c r="D157" s="24" t="s">
        <v>129</v>
      </c>
      <c r="E157" s="24" t="s">
        <v>309</v>
      </c>
      <c r="F157" s="24" t="s">
        <v>111</v>
      </c>
      <c r="G157" s="31">
        <f>G158</f>
        <v>42707.15</v>
      </c>
    </row>
    <row r="158" spans="1:7" ht="25.5">
      <c r="A158" s="4" t="s">
        <v>14</v>
      </c>
      <c r="B158" s="21">
        <v>902</v>
      </c>
      <c r="C158" s="24" t="s">
        <v>100</v>
      </c>
      <c r="D158" s="24" t="s">
        <v>129</v>
      </c>
      <c r="E158" s="24" t="s">
        <v>309</v>
      </c>
      <c r="F158" s="24" t="s">
        <v>113</v>
      </c>
      <c r="G158" s="31">
        <v>42707.15</v>
      </c>
    </row>
    <row r="159" spans="1:7">
      <c r="A159" s="10" t="s">
        <v>32</v>
      </c>
      <c r="B159" s="22">
        <v>902</v>
      </c>
      <c r="C159" s="23" t="s">
        <v>116</v>
      </c>
      <c r="D159" s="23"/>
      <c r="E159" s="23"/>
      <c r="F159" s="23"/>
      <c r="G159" s="32">
        <f>G176+G160</f>
        <v>3292383.54</v>
      </c>
    </row>
    <row r="160" spans="1:7">
      <c r="A160" s="4" t="s">
        <v>275</v>
      </c>
      <c r="B160" s="21">
        <v>902</v>
      </c>
      <c r="C160" s="24" t="s">
        <v>116</v>
      </c>
      <c r="D160" s="24" t="s">
        <v>114</v>
      </c>
      <c r="E160" s="24"/>
      <c r="F160" s="24"/>
      <c r="G160" s="31">
        <f>G161+G171+G166</f>
        <v>791907</v>
      </c>
    </row>
    <row r="161" spans="1:7">
      <c r="A161" s="3" t="s">
        <v>22</v>
      </c>
      <c r="B161" s="21">
        <v>902</v>
      </c>
      <c r="C161" s="24" t="s">
        <v>116</v>
      </c>
      <c r="D161" s="24" t="s">
        <v>114</v>
      </c>
      <c r="E161" s="24" t="s">
        <v>125</v>
      </c>
      <c r="F161" s="24"/>
      <c r="G161" s="31">
        <f>G162</f>
        <v>40444</v>
      </c>
    </row>
    <row r="162" spans="1:7">
      <c r="A162" s="4" t="s">
        <v>255</v>
      </c>
      <c r="B162" s="21">
        <v>902</v>
      </c>
      <c r="C162" s="24" t="s">
        <v>116</v>
      </c>
      <c r="D162" s="24" t="s">
        <v>114</v>
      </c>
      <c r="E162" s="24" t="s">
        <v>126</v>
      </c>
      <c r="F162" s="24"/>
      <c r="G162" s="31">
        <f>G163</f>
        <v>40444</v>
      </c>
    </row>
    <row r="163" spans="1:7" ht="25.5">
      <c r="A163" s="4" t="s">
        <v>11</v>
      </c>
      <c r="B163" s="21">
        <v>902</v>
      </c>
      <c r="C163" s="24" t="s">
        <v>116</v>
      </c>
      <c r="D163" s="24" t="s">
        <v>114</v>
      </c>
      <c r="E163" s="24" t="s">
        <v>126</v>
      </c>
      <c r="F163" s="24" t="s">
        <v>110</v>
      </c>
      <c r="G163" s="31">
        <f>G164</f>
        <v>40444</v>
      </c>
    </row>
    <row r="164" spans="1:7" ht="25.5">
      <c r="A164" s="4" t="s">
        <v>12</v>
      </c>
      <c r="B164" s="21">
        <v>902</v>
      </c>
      <c r="C164" s="24" t="s">
        <v>116</v>
      </c>
      <c r="D164" s="24" t="s">
        <v>114</v>
      </c>
      <c r="E164" s="24" t="s">
        <v>126</v>
      </c>
      <c r="F164" s="24" t="s">
        <v>111</v>
      </c>
      <c r="G164" s="31">
        <f>G165</f>
        <v>40444</v>
      </c>
    </row>
    <row r="165" spans="1:7" ht="25.5">
      <c r="A165" s="4" t="s">
        <v>14</v>
      </c>
      <c r="B165" s="21">
        <v>902</v>
      </c>
      <c r="C165" s="24" t="s">
        <v>116</v>
      </c>
      <c r="D165" s="24" t="s">
        <v>114</v>
      </c>
      <c r="E165" s="24" t="s">
        <v>126</v>
      </c>
      <c r="F165" s="24" t="s">
        <v>113</v>
      </c>
      <c r="G165" s="31">
        <v>40444</v>
      </c>
    </row>
    <row r="166" spans="1:7" ht="54">
      <c r="A166" s="10" t="s">
        <v>60</v>
      </c>
      <c r="B166" s="22">
        <v>902</v>
      </c>
      <c r="C166" s="23" t="s">
        <v>116</v>
      </c>
      <c r="D166" s="23" t="s">
        <v>114</v>
      </c>
      <c r="E166" s="23" t="s">
        <v>150</v>
      </c>
      <c r="F166" s="24"/>
      <c r="G166" s="30">
        <f t="shared" ref="G166:G168" si="1">G167</f>
        <v>676317</v>
      </c>
    </row>
    <row r="167" spans="1:7" ht="38.25">
      <c r="A167" s="4" t="s">
        <v>350</v>
      </c>
      <c r="B167" s="21">
        <v>902</v>
      </c>
      <c r="C167" s="24" t="s">
        <v>116</v>
      </c>
      <c r="D167" s="24" t="s">
        <v>114</v>
      </c>
      <c r="E167" s="24" t="s">
        <v>351</v>
      </c>
      <c r="F167" s="24"/>
      <c r="G167" s="31">
        <f t="shared" si="1"/>
        <v>676317</v>
      </c>
    </row>
    <row r="168" spans="1:7" ht="25.5">
      <c r="A168" s="4" t="s">
        <v>11</v>
      </c>
      <c r="B168" s="21">
        <v>902</v>
      </c>
      <c r="C168" s="24" t="s">
        <v>116</v>
      </c>
      <c r="D168" s="24" t="s">
        <v>114</v>
      </c>
      <c r="E168" s="24" t="s">
        <v>351</v>
      </c>
      <c r="F168" s="24" t="s">
        <v>110</v>
      </c>
      <c r="G168" s="31">
        <f t="shared" si="1"/>
        <v>676317</v>
      </c>
    </row>
    <row r="169" spans="1:7" ht="25.5">
      <c r="A169" s="4" t="s">
        <v>12</v>
      </c>
      <c r="B169" s="21">
        <v>902</v>
      </c>
      <c r="C169" s="24" t="s">
        <v>116</v>
      </c>
      <c r="D169" s="24" t="s">
        <v>114</v>
      </c>
      <c r="E169" s="24" t="s">
        <v>351</v>
      </c>
      <c r="F169" s="24" t="s">
        <v>111</v>
      </c>
      <c r="G169" s="31">
        <f>G170</f>
        <v>676317</v>
      </c>
    </row>
    <row r="170" spans="1:7" ht="25.5">
      <c r="A170" s="4" t="s">
        <v>14</v>
      </c>
      <c r="B170" s="21">
        <v>902</v>
      </c>
      <c r="C170" s="24" t="s">
        <v>116</v>
      </c>
      <c r="D170" s="24" t="s">
        <v>114</v>
      </c>
      <c r="E170" s="24" t="s">
        <v>351</v>
      </c>
      <c r="F170" s="24" t="s">
        <v>113</v>
      </c>
      <c r="G170" s="31">
        <v>676317</v>
      </c>
    </row>
    <row r="171" spans="1:7">
      <c r="A171" s="10" t="s">
        <v>30</v>
      </c>
      <c r="B171" s="27">
        <v>902</v>
      </c>
      <c r="C171" s="28" t="s">
        <v>116</v>
      </c>
      <c r="D171" s="28" t="s">
        <v>114</v>
      </c>
      <c r="E171" s="28" t="s">
        <v>137</v>
      </c>
      <c r="F171" s="28"/>
      <c r="G171" s="30">
        <f t="shared" ref="G171:G173" si="2">G172</f>
        <v>75146</v>
      </c>
    </row>
    <row r="172" spans="1:7" ht="51">
      <c r="A172" s="4" t="s">
        <v>349</v>
      </c>
      <c r="B172" s="21">
        <v>902</v>
      </c>
      <c r="C172" s="24" t="s">
        <v>116</v>
      </c>
      <c r="D172" s="24" t="s">
        <v>114</v>
      </c>
      <c r="E172" s="24" t="s">
        <v>348</v>
      </c>
      <c r="F172" s="24"/>
      <c r="G172" s="31">
        <f t="shared" si="2"/>
        <v>75146</v>
      </c>
    </row>
    <row r="173" spans="1:7" ht="25.5">
      <c r="A173" s="4" t="s">
        <v>11</v>
      </c>
      <c r="B173" s="21">
        <v>902</v>
      </c>
      <c r="C173" s="24" t="s">
        <v>116</v>
      </c>
      <c r="D173" s="24" t="s">
        <v>114</v>
      </c>
      <c r="E173" s="24" t="s">
        <v>348</v>
      </c>
      <c r="F173" s="24" t="s">
        <v>110</v>
      </c>
      <c r="G173" s="31">
        <f t="shared" si="2"/>
        <v>75146</v>
      </c>
    </row>
    <row r="174" spans="1:7" ht="25.5">
      <c r="A174" s="4" t="s">
        <v>12</v>
      </c>
      <c r="B174" s="21">
        <v>902</v>
      </c>
      <c r="C174" s="24" t="s">
        <v>116</v>
      </c>
      <c r="D174" s="24" t="s">
        <v>114</v>
      </c>
      <c r="E174" s="24" t="s">
        <v>348</v>
      </c>
      <c r="F174" s="24" t="s">
        <v>111</v>
      </c>
      <c r="G174" s="31">
        <f>G175</f>
        <v>75146</v>
      </c>
    </row>
    <row r="175" spans="1:7" ht="25.5">
      <c r="A175" s="4" t="s">
        <v>14</v>
      </c>
      <c r="B175" s="21">
        <v>902</v>
      </c>
      <c r="C175" s="24" t="s">
        <v>116</v>
      </c>
      <c r="D175" s="24" t="s">
        <v>114</v>
      </c>
      <c r="E175" s="24" t="s">
        <v>348</v>
      </c>
      <c r="F175" s="24" t="s">
        <v>113</v>
      </c>
      <c r="G175" s="31">
        <v>75146</v>
      </c>
    </row>
    <row r="176" spans="1:7">
      <c r="A176" s="11" t="s">
        <v>33</v>
      </c>
      <c r="B176" s="25">
        <v>902</v>
      </c>
      <c r="C176" s="26" t="s">
        <v>116</v>
      </c>
      <c r="D176" s="26" t="s">
        <v>139</v>
      </c>
      <c r="E176" s="24"/>
      <c r="F176" s="24"/>
      <c r="G176" s="29">
        <f>G184+G177</f>
        <v>2500476.54</v>
      </c>
    </row>
    <row r="177" spans="1:7">
      <c r="A177" s="3" t="s">
        <v>22</v>
      </c>
      <c r="B177" s="25">
        <v>902</v>
      </c>
      <c r="C177" s="28" t="s">
        <v>116</v>
      </c>
      <c r="D177" s="28" t="s">
        <v>139</v>
      </c>
      <c r="E177" s="28" t="s">
        <v>125</v>
      </c>
      <c r="F177" s="24"/>
      <c r="G177" s="30">
        <f>G178+G181</f>
        <v>1250476.54</v>
      </c>
    </row>
    <row r="178" spans="1:7" ht="38.25">
      <c r="A178" s="4" t="s">
        <v>235</v>
      </c>
      <c r="B178" s="25">
        <v>902</v>
      </c>
      <c r="C178" s="24" t="s">
        <v>116</v>
      </c>
      <c r="D178" s="24" t="s">
        <v>139</v>
      </c>
      <c r="E178" s="24" t="s">
        <v>236</v>
      </c>
      <c r="F178" s="24"/>
      <c r="G178" s="31">
        <f>G179</f>
        <v>1200000</v>
      </c>
    </row>
    <row r="179" spans="1:7">
      <c r="A179" s="4" t="s">
        <v>23</v>
      </c>
      <c r="B179" s="25">
        <v>902</v>
      </c>
      <c r="C179" s="24" t="s">
        <v>116</v>
      </c>
      <c r="D179" s="24" t="s">
        <v>139</v>
      </c>
      <c r="E179" s="24" t="s">
        <v>236</v>
      </c>
      <c r="F179" s="24" t="s">
        <v>127</v>
      </c>
      <c r="G179" s="31">
        <f>G180</f>
        <v>1200000</v>
      </c>
    </row>
    <row r="180" spans="1:7" ht="51">
      <c r="A180" s="4" t="s">
        <v>34</v>
      </c>
      <c r="B180" s="25">
        <v>902</v>
      </c>
      <c r="C180" s="24" t="s">
        <v>116</v>
      </c>
      <c r="D180" s="24" t="s">
        <v>139</v>
      </c>
      <c r="E180" s="24" t="s">
        <v>236</v>
      </c>
      <c r="F180" s="24" t="s">
        <v>141</v>
      </c>
      <c r="G180" s="31">
        <v>1200000</v>
      </c>
    </row>
    <row r="181" spans="1:7">
      <c r="A181" s="4" t="s">
        <v>255</v>
      </c>
      <c r="B181" s="25">
        <v>902</v>
      </c>
      <c r="C181" s="24" t="s">
        <v>116</v>
      </c>
      <c r="D181" s="24" t="s">
        <v>139</v>
      </c>
      <c r="E181" s="24" t="s">
        <v>126</v>
      </c>
      <c r="F181" s="24"/>
      <c r="G181" s="31">
        <f>G182</f>
        <v>50476.54</v>
      </c>
    </row>
    <row r="182" spans="1:7">
      <c r="A182" s="4" t="s">
        <v>23</v>
      </c>
      <c r="B182" s="25">
        <v>902</v>
      </c>
      <c r="C182" s="24" t="s">
        <v>116</v>
      </c>
      <c r="D182" s="24" t="s">
        <v>139</v>
      </c>
      <c r="E182" s="24" t="s">
        <v>126</v>
      </c>
      <c r="F182" s="24" t="s">
        <v>127</v>
      </c>
      <c r="G182" s="31">
        <f>G183</f>
        <v>50476.54</v>
      </c>
    </row>
    <row r="183" spans="1:7" ht="51">
      <c r="A183" s="4" t="s">
        <v>34</v>
      </c>
      <c r="B183" s="25">
        <v>902</v>
      </c>
      <c r="C183" s="24" t="s">
        <v>116</v>
      </c>
      <c r="D183" s="24" t="s">
        <v>139</v>
      </c>
      <c r="E183" s="24" t="s">
        <v>126</v>
      </c>
      <c r="F183" s="24" t="s">
        <v>141</v>
      </c>
      <c r="G183" s="31">
        <v>50476.54</v>
      </c>
    </row>
    <row r="184" spans="1:7">
      <c r="A184" s="10" t="s">
        <v>27</v>
      </c>
      <c r="B184" s="22">
        <v>902</v>
      </c>
      <c r="C184" s="23" t="s">
        <v>116</v>
      </c>
      <c r="D184" s="23" t="s">
        <v>139</v>
      </c>
      <c r="E184" s="28" t="s">
        <v>132</v>
      </c>
      <c r="F184" s="28"/>
      <c r="G184" s="30">
        <f>G185</f>
        <v>1250000</v>
      </c>
    </row>
    <row r="185" spans="1:7" ht="66" customHeight="1">
      <c r="A185" s="3" t="s">
        <v>248</v>
      </c>
      <c r="B185" s="27">
        <v>902</v>
      </c>
      <c r="C185" s="28" t="s">
        <v>116</v>
      </c>
      <c r="D185" s="28" t="s">
        <v>139</v>
      </c>
      <c r="E185" s="28" t="s">
        <v>140</v>
      </c>
      <c r="F185" s="28"/>
      <c r="G185" s="30">
        <f>G186</f>
        <v>1250000</v>
      </c>
    </row>
    <row r="186" spans="1:7">
      <c r="A186" s="4" t="s">
        <v>23</v>
      </c>
      <c r="B186" s="21">
        <v>902</v>
      </c>
      <c r="C186" s="24" t="s">
        <v>116</v>
      </c>
      <c r="D186" s="24" t="s">
        <v>139</v>
      </c>
      <c r="E186" s="24" t="s">
        <v>140</v>
      </c>
      <c r="F186" s="24" t="s">
        <v>127</v>
      </c>
      <c r="G186" s="31">
        <f>G187</f>
        <v>1250000</v>
      </c>
    </row>
    <row r="187" spans="1:7" ht="51">
      <c r="A187" s="4" t="s">
        <v>34</v>
      </c>
      <c r="B187" s="21">
        <v>902</v>
      </c>
      <c r="C187" s="24" t="s">
        <v>116</v>
      </c>
      <c r="D187" s="24" t="s">
        <v>139</v>
      </c>
      <c r="E187" s="24" t="s">
        <v>140</v>
      </c>
      <c r="F187" s="24" t="s">
        <v>141</v>
      </c>
      <c r="G187" s="31">
        <v>1250000</v>
      </c>
    </row>
    <row r="188" spans="1:7">
      <c r="A188" s="53" t="s">
        <v>278</v>
      </c>
      <c r="B188" s="27">
        <v>902</v>
      </c>
      <c r="C188" s="28" t="s">
        <v>123</v>
      </c>
      <c r="D188" s="28"/>
      <c r="E188" s="28"/>
      <c r="F188" s="28"/>
      <c r="G188" s="30">
        <f>G189</f>
        <v>5345571.47</v>
      </c>
    </row>
    <row r="189" spans="1:7">
      <c r="A189" s="54" t="s">
        <v>279</v>
      </c>
      <c r="B189" s="25">
        <v>902</v>
      </c>
      <c r="C189" s="26" t="s">
        <v>123</v>
      </c>
      <c r="D189" s="26" t="s">
        <v>101</v>
      </c>
      <c r="E189" s="26"/>
      <c r="F189" s="26"/>
      <c r="G189" s="29">
        <f>G221+G190+G195+G226+G200+G206+G211</f>
        <v>5345571.47</v>
      </c>
    </row>
    <row r="190" spans="1:7">
      <c r="A190" s="3" t="s">
        <v>22</v>
      </c>
      <c r="B190" s="27">
        <v>902</v>
      </c>
      <c r="C190" s="28" t="s">
        <v>123</v>
      </c>
      <c r="D190" s="28" t="s">
        <v>101</v>
      </c>
      <c r="E190" s="28" t="s">
        <v>125</v>
      </c>
      <c r="F190" s="23"/>
      <c r="G190" s="30">
        <f>G191</f>
        <v>4105000</v>
      </c>
    </row>
    <row r="191" spans="1:7" ht="38.25">
      <c r="A191" s="4" t="s">
        <v>237</v>
      </c>
      <c r="B191" s="21">
        <v>902</v>
      </c>
      <c r="C191" s="24" t="s">
        <v>123</v>
      </c>
      <c r="D191" s="24" t="s">
        <v>101</v>
      </c>
      <c r="E191" s="24" t="s">
        <v>236</v>
      </c>
      <c r="F191" s="26"/>
      <c r="G191" s="31">
        <f>G192</f>
        <v>4105000</v>
      </c>
    </row>
    <row r="192" spans="1:7" ht="25.5">
      <c r="A192" s="4" t="s">
        <v>11</v>
      </c>
      <c r="B192" s="21">
        <v>902</v>
      </c>
      <c r="C192" s="24" t="s">
        <v>123</v>
      </c>
      <c r="D192" s="24" t="s">
        <v>101</v>
      </c>
      <c r="E192" s="24" t="s">
        <v>236</v>
      </c>
      <c r="F192" s="24" t="s">
        <v>110</v>
      </c>
      <c r="G192" s="31">
        <f>G193</f>
        <v>4105000</v>
      </c>
    </row>
    <row r="193" spans="1:7" ht="25.5">
      <c r="A193" s="4" t="s">
        <v>12</v>
      </c>
      <c r="B193" s="21">
        <v>902</v>
      </c>
      <c r="C193" s="24" t="s">
        <v>123</v>
      </c>
      <c r="D193" s="24" t="s">
        <v>101</v>
      </c>
      <c r="E193" s="24" t="s">
        <v>236</v>
      </c>
      <c r="F193" s="24" t="s">
        <v>111</v>
      </c>
      <c r="G193" s="31">
        <f>G194</f>
        <v>4105000</v>
      </c>
    </row>
    <row r="194" spans="1:7" ht="25.5">
      <c r="A194" s="4" t="s">
        <v>14</v>
      </c>
      <c r="B194" s="21">
        <v>902</v>
      </c>
      <c r="C194" s="24" t="s">
        <v>123</v>
      </c>
      <c r="D194" s="24" t="s">
        <v>101</v>
      </c>
      <c r="E194" s="24" t="s">
        <v>236</v>
      </c>
      <c r="F194" s="24" t="s">
        <v>113</v>
      </c>
      <c r="G194" s="31">
        <v>4105000</v>
      </c>
    </row>
    <row r="195" spans="1:7">
      <c r="A195" s="3" t="s">
        <v>304</v>
      </c>
      <c r="B195" s="27">
        <v>902</v>
      </c>
      <c r="C195" s="23" t="s">
        <v>123</v>
      </c>
      <c r="D195" s="23" t="s">
        <v>101</v>
      </c>
      <c r="E195" s="28" t="s">
        <v>305</v>
      </c>
      <c r="F195" s="28"/>
      <c r="G195" s="30">
        <f>G196</f>
        <v>214597.12</v>
      </c>
    </row>
    <row r="196" spans="1:7" ht="25.5">
      <c r="A196" s="4" t="s">
        <v>306</v>
      </c>
      <c r="B196" s="21">
        <v>902</v>
      </c>
      <c r="C196" s="26" t="s">
        <v>123</v>
      </c>
      <c r="D196" s="26" t="s">
        <v>101</v>
      </c>
      <c r="E196" s="24" t="s">
        <v>307</v>
      </c>
      <c r="F196" s="24"/>
      <c r="G196" s="31">
        <f>G197</f>
        <v>214597.12</v>
      </c>
    </row>
    <row r="197" spans="1:7" ht="25.5">
      <c r="A197" s="4" t="s">
        <v>11</v>
      </c>
      <c r="B197" s="21">
        <v>902</v>
      </c>
      <c r="C197" s="26" t="s">
        <v>123</v>
      </c>
      <c r="D197" s="26" t="s">
        <v>101</v>
      </c>
      <c r="E197" s="24" t="s">
        <v>307</v>
      </c>
      <c r="F197" s="24" t="s">
        <v>110</v>
      </c>
      <c r="G197" s="31">
        <f>G198</f>
        <v>214597.12</v>
      </c>
    </row>
    <row r="198" spans="1:7" ht="25.5">
      <c r="A198" s="4" t="s">
        <v>12</v>
      </c>
      <c r="B198" s="21">
        <v>902</v>
      </c>
      <c r="C198" s="26" t="s">
        <v>123</v>
      </c>
      <c r="D198" s="26" t="s">
        <v>101</v>
      </c>
      <c r="E198" s="24" t="s">
        <v>307</v>
      </c>
      <c r="F198" s="24" t="s">
        <v>111</v>
      </c>
      <c r="G198" s="31">
        <f>G199</f>
        <v>214597.12</v>
      </c>
    </row>
    <row r="199" spans="1:7" ht="25.5">
      <c r="A199" s="4" t="s">
        <v>14</v>
      </c>
      <c r="B199" s="21">
        <v>902</v>
      </c>
      <c r="C199" s="26" t="s">
        <v>123</v>
      </c>
      <c r="D199" s="26" t="s">
        <v>101</v>
      </c>
      <c r="E199" s="24" t="s">
        <v>307</v>
      </c>
      <c r="F199" s="24" t="s">
        <v>113</v>
      </c>
      <c r="G199" s="31">
        <v>214597.12</v>
      </c>
    </row>
    <row r="200" spans="1:7">
      <c r="A200" s="10" t="s">
        <v>18</v>
      </c>
      <c r="B200" s="27">
        <v>902</v>
      </c>
      <c r="C200" s="23" t="s">
        <v>123</v>
      </c>
      <c r="D200" s="23" t="s">
        <v>101</v>
      </c>
      <c r="E200" s="23" t="s">
        <v>119</v>
      </c>
      <c r="F200" s="24"/>
      <c r="G200" s="30">
        <f t="shared" ref="G200:G203" si="3">G201</f>
        <v>250000</v>
      </c>
    </row>
    <row r="201" spans="1:7" ht="63.75">
      <c r="A201" s="11" t="s">
        <v>228</v>
      </c>
      <c r="B201" s="25">
        <v>902</v>
      </c>
      <c r="C201" s="26" t="s">
        <v>123</v>
      </c>
      <c r="D201" s="26" t="s">
        <v>101</v>
      </c>
      <c r="E201" s="26" t="s">
        <v>229</v>
      </c>
      <c r="F201" s="24"/>
      <c r="G201" s="29">
        <f t="shared" si="3"/>
        <v>250000</v>
      </c>
    </row>
    <row r="202" spans="1:7" ht="51">
      <c r="A202" s="4" t="s">
        <v>333</v>
      </c>
      <c r="B202" s="21">
        <v>902</v>
      </c>
      <c r="C202" s="26" t="s">
        <v>123</v>
      </c>
      <c r="D202" s="26" t="s">
        <v>101</v>
      </c>
      <c r="E202" s="24" t="s">
        <v>332</v>
      </c>
      <c r="F202" s="24"/>
      <c r="G202" s="31">
        <f t="shared" si="3"/>
        <v>250000</v>
      </c>
    </row>
    <row r="203" spans="1:7" ht="25.5">
      <c r="A203" s="4" t="s">
        <v>11</v>
      </c>
      <c r="B203" s="21">
        <v>902</v>
      </c>
      <c r="C203" s="26" t="s">
        <v>123</v>
      </c>
      <c r="D203" s="26" t="s">
        <v>101</v>
      </c>
      <c r="E203" s="24" t="s">
        <v>332</v>
      </c>
      <c r="F203" s="24" t="s">
        <v>110</v>
      </c>
      <c r="G203" s="31">
        <f t="shared" si="3"/>
        <v>250000</v>
      </c>
    </row>
    <row r="204" spans="1:7" ht="25.5">
      <c r="A204" s="4" t="s">
        <v>12</v>
      </c>
      <c r="B204" s="21">
        <v>902</v>
      </c>
      <c r="C204" s="26" t="s">
        <v>123</v>
      </c>
      <c r="D204" s="26" t="s">
        <v>101</v>
      </c>
      <c r="E204" s="24" t="s">
        <v>332</v>
      </c>
      <c r="F204" s="24" t="s">
        <v>111</v>
      </c>
      <c r="G204" s="31">
        <f>G205</f>
        <v>250000</v>
      </c>
    </row>
    <row r="205" spans="1:7" ht="25.5">
      <c r="A205" s="4" t="s">
        <v>14</v>
      </c>
      <c r="B205" s="21">
        <v>902</v>
      </c>
      <c r="C205" s="26" t="s">
        <v>123</v>
      </c>
      <c r="D205" s="26" t="s">
        <v>101</v>
      </c>
      <c r="E205" s="24" t="s">
        <v>332</v>
      </c>
      <c r="F205" s="24" t="s">
        <v>113</v>
      </c>
      <c r="G205" s="31">
        <v>250000</v>
      </c>
    </row>
    <row r="206" spans="1:7" ht="54">
      <c r="A206" s="10" t="s">
        <v>60</v>
      </c>
      <c r="B206" s="22">
        <v>902</v>
      </c>
      <c r="C206" s="23" t="s">
        <v>123</v>
      </c>
      <c r="D206" s="23" t="s">
        <v>101</v>
      </c>
      <c r="E206" s="23" t="s">
        <v>150</v>
      </c>
      <c r="F206" s="23"/>
      <c r="G206" s="32">
        <f t="shared" ref="G206:G208" si="4">G207</f>
        <v>188000</v>
      </c>
    </row>
    <row r="207" spans="1:7" ht="51">
      <c r="A207" s="4" t="s">
        <v>334</v>
      </c>
      <c r="B207" s="21">
        <v>902</v>
      </c>
      <c r="C207" s="26" t="s">
        <v>123</v>
      </c>
      <c r="D207" s="26" t="s">
        <v>101</v>
      </c>
      <c r="E207" s="24" t="s">
        <v>335</v>
      </c>
      <c r="F207" s="24"/>
      <c r="G207" s="31">
        <f t="shared" si="4"/>
        <v>188000</v>
      </c>
    </row>
    <row r="208" spans="1:7" ht="25.5">
      <c r="A208" s="4" t="s">
        <v>11</v>
      </c>
      <c r="B208" s="21">
        <v>902</v>
      </c>
      <c r="C208" s="26" t="s">
        <v>123</v>
      </c>
      <c r="D208" s="26" t="s">
        <v>101</v>
      </c>
      <c r="E208" s="24" t="s">
        <v>335</v>
      </c>
      <c r="F208" s="24" t="s">
        <v>110</v>
      </c>
      <c r="G208" s="31">
        <f t="shared" si="4"/>
        <v>188000</v>
      </c>
    </row>
    <row r="209" spans="1:7" ht="25.5">
      <c r="A209" s="4" t="s">
        <v>12</v>
      </c>
      <c r="B209" s="21">
        <v>902</v>
      </c>
      <c r="C209" s="26" t="s">
        <v>123</v>
      </c>
      <c r="D209" s="26" t="s">
        <v>101</v>
      </c>
      <c r="E209" s="24" t="s">
        <v>335</v>
      </c>
      <c r="F209" s="24" t="s">
        <v>111</v>
      </c>
      <c r="G209" s="31">
        <f>G210</f>
        <v>188000</v>
      </c>
    </row>
    <row r="210" spans="1:7" ht="25.5">
      <c r="A210" s="4" t="s">
        <v>14</v>
      </c>
      <c r="B210" s="21">
        <v>902</v>
      </c>
      <c r="C210" s="26" t="s">
        <v>123</v>
      </c>
      <c r="D210" s="26" t="s">
        <v>101</v>
      </c>
      <c r="E210" s="24" t="s">
        <v>335</v>
      </c>
      <c r="F210" s="24" t="s">
        <v>113</v>
      </c>
      <c r="G210" s="31">
        <v>188000</v>
      </c>
    </row>
    <row r="211" spans="1:7" ht="76.5">
      <c r="A211" s="3" t="s">
        <v>261</v>
      </c>
      <c r="B211" s="27">
        <v>902</v>
      </c>
      <c r="C211" s="23" t="s">
        <v>123</v>
      </c>
      <c r="D211" s="23" t="s">
        <v>101</v>
      </c>
      <c r="E211" s="28" t="s">
        <v>263</v>
      </c>
      <c r="F211" s="28"/>
      <c r="G211" s="30">
        <f>G212+G217</f>
        <v>12500</v>
      </c>
    </row>
    <row r="212" spans="1:7" ht="63.75">
      <c r="A212" s="4" t="s">
        <v>262</v>
      </c>
      <c r="B212" s="21">
        <v>902</v>
      </c>
      <c r="C212" s="26" t="s">
        <v>123</v>
      </c>
      <c r="D212" s="26" t="s">
        <v>101</v>
      </c>
      <c r="E212" s="24" t="s">
        <v>264</v>
      </c>
      <c r="F212" s="24"/>
      <c r="G212" s="31">
        <f t="shared" ref="G212:G214" si="5">G213</f>
        <v>2500</v>
      </c>
    </row>
    <row r="213" spans="1:7" ht="89.25">
      <c r="A213" s="4" t="s">
        <v>337</v>
      </c>
      <c r="B213" s="21">
        <v>902</v>
      </c>
      <c r="C213" s="26" t="s">
        <v>123</v>
      </c>
      <c r="D213" s="26" t="s">
        <v>101</v>
      </c>
      <c r="E213" s="24" t="s">
        <v>336</v>
      </c>
      <c r="F213" s="24"/>
      <c r="G213" s="31">
        <f t="shared" si="5"/>
        <v>2500</v>
      </c>
    </row>
    <row r="214" spans="1:7" ht="25.5">
      <c r="A214" s="4" t="s">
        <v>11</v>
      </c>
      <c r="B214" s="21">
        <v>902</v>
      </c>
      <c r="C214" s="26" t="s">
        <v>123</v>
      </c>
      <c r="D214" s="26" t="s">
        <v>101</v>
      </c>
      <c r="E214" s="24" t="s">
        <v>336</v>
      </c>
      <c r="F214" s="24" t="s">
        <v>110</v>
      </c>
      <c r="G214" s="31">
        <f t="shared" si="5"/>
        <v>2500</v>
      </c>
    </row>
    <row r="215" spans="1:7" ht="25.5">
      <c r="A215" s="4" t="s">
        <v>12</v>
      </c>
      <c r="B215" s="21">
        <v>902</v>
      </c>
      <c r="C215" s="26" t="s">
        <v>123</v>
      </c>
      <c r="D215" s="26" t="s">
        <v>101</v>
      </c>
      <c r="E215" s="24" t="s">
        <v>336</v>
      </c>
      <c r="F215" s="24" t="s">
        <v>111</v>
      </c>
      <c r="G215" s="31">
        <f>G216</f>
        <v>2500</v>
      </c>
    </row>
    <row r="216" spans="1:7" ht="25.5">
      <c r="A216" s="4" t="s">
        <v>14</v>
      </c>
      <c r="B216" s="21">
        <v>902</v>
      </c>
      <c r="C216" s="26" t="s">
        <v>123</v>
      </c>
      <c r="D216" s="26" t="s">
        <v>101</v>
      </c>
      <c r="E216" s="24" t="s">
        <v>336</v>
      </c>
      <c r="F216" s="24" t="s">
        <v>113</v>
      </c>
      <c r="G216" s="31">
        <v>2500</v>
      </c>
    </row>
    <row r="217" spans="1:7" ht="102">
      <c r="A217" s="4" t="s">
        <v>347</v>
      </c>
      <c r="B217" s="21">
        <v>902</v>
      </c>
      <c r="C217" s="26" t="s">
        <v>123</v>
      </c>
      <c r="D217" s="26" t="s">
        <v>101</v>
      </c>
      <c r="E217" s="24" t="s">
        <v>346</v>
      </c>
      <c r="F217" s="24"/>
      <c r="G217" s="31">
        <f t="shared" ref="G217:G218" si="6">G218</f>
        <v>10000</v>
      </c>
    </row>
    <row r="218" spans="1:7" ht="25.5">
      <c r="A218" s="4" t="s">
        <v>11</v>
      </c>
      <c r="B218" s="21">
        <v>902</v>
      </c>
      <c r="C218" s="26" t="s">
        <v>123</v>
      </c>
      <c r="D218" s="26" t="s">
        <v>101</v>
      </c>
      <c r="E218" s="24" t="s">
        <v>346</v>
      </c>
      <c r="F218" s="24" t="s">
        <v>110</v>
      </c>
      <c r="G218" s="31">
        <f t="shared" si="6"/>
        <v>10000</v>
      </c>
    </row>
    <row r="219" spans="1:7" ht="25.5">
      <c r="A219" s="4" t="s">
        <v>12</v>
      </c>
      <c r="B219" s="21">
        <v>902</v>
      </c>
      <c r="C219" s="26" t="s">
        <v>123</v>
      </c>
      <c r="D219" s="26" t="s">
        <v>101</v>
      </c>
      <c r="E219" s="24" t="s">
        <v>346</v>
      </c>
      <c r="F219" s="24" t="s">
        <v>111</v>
      </c>
      <c r="G219" s="31">
        <f>G220</f>
        <v>10000</v>
      </c>
    </row>
    <row r="220" spans="1:7" ht="25.5">
      <c r="A220" s="4" t="s">
        <v>14</v>
      </c>
      <c r="B220" s="21">
        <v>902</v>
      </c>
      <c r="C220" s="26" t="s">
        <v>123</v>
      </c>
      <c r="D220" s="26" t="s">
        <v>101</v>
      </c>
      <c r="E220" s="24" t="s">
        <v>346</v>
      </c>
      <c r="F220" s="24" t="s">
        <v>113</v>
      </c>
      <c r="G220" s="31">
        <v>10000</v>
      </c>
    </row>
    <row r="221" spans="1:7">
      <c r="A221" s="10" t="s">
        <v>27</v>
      </c>
      <c r="B221" s="22">
        <v>902</v>
      </c>
      <c r="C221" s="23" t="s">
        <v>123</v>
      </c>
      <c r="D221" s="23" t="s">
        <v>101</v>
      </c>
      <c r="E221" s="23" t="s">
        <v>132</v>
      </c>
      <c r="F221" s="23"/>
      <c r="G221" s="30">
        <f t="shared" ref="G221:G223" si="7">G222</f>
        <v>546531.93999999994</v>
      </c>
    </row>
    <row r="222" spans="1:7" ht="38.25">
      <c r="A222" s="4" t="s">
        <v>280</v>
      </c>
      <c r="B222" s="21">
        <v>902</v>
      </c>
      <c r="C222" s="24" t="s">
        <v>123</v>
      </c>
      <c r="D222" s="24" t="s">
        <v>101</v>
      </c>
      <c r="E222" s="24" t="s">
        <v>281</v>
      </c>
      <c r="F222" s="24"/>
      <c r="G222" s="31">
        <f t="shared" si="7"/>
        <v>546531.93999999994</v>
      </c>
    </row>
    <row r="223" spans="1:7">
      <c r="A223" s="55" t="s">
        <v>282</v>
      </c>
      <c r="B223" s="21">
        <v>902</v>
      </c>
      <c r="C223" s="24" t="s">
        <v>123</v>
      </c>
      <c r="D223" s="24" t="s">
        <v>101</v>
      </c>
      <c r="E223" s="24" t="s">
        <v>281</v>
      </c>
      <c r="F223" s="24" t="s">
        <v>283</v>
      </c>
      <c r="G223" s="31">
        <f t="shared" si="7"/>
        <v>546531.93999999994</v>
      </c>
    </row>
    <row r="224" spans="1:7" ht="39">
      <c r="A224" s="55" t="s">
        <v>284</v>
      </c>
      <c r="B224" s="21">
        <v>902</v>
      </c>
      <c r="C224" s="24" t="s">
        <v>123</v>
      </c>
      <c r="D224" s="24" t="s">
        <v>101</v>
      </c>
      <c r="E224" s="24" t="s">
        <v>281</v>
      </c>
      <c r="F224" s="24" t="s">
        <v>285</v>
      </c>
      <c r="G224" s="31">
        <f>G225</f>
        <v>546531.93999999994</v>
      </c>
    </row>
    <row r="225" spans="1:7" ht="51.75">
      <c r="A225" s="55" t="s">
        <v>286</v>
      </c>
      <c r="B225" s="21">
        <v>902</v>
      </c>
      <c r="C225" s="24" t="s">
        <v>123</v>
      </c>
      <c r="D225" s="24" t="s">
        <v>101</v>
      </c>
      <c r="E225" s="24" t="s">
        <v>281</v>
      </c>
      <c r="F225" s="24" t="s">
        <v>287</v>
      </c>
      <c r="G225" s="31">
        <v>546531.93999999994</v>
      </c>
    </row>
    <row r="226" spans="1:7">
      <c r="A226" s="10" t="s">
        <v>30</v>
      </c>
      <c r="B226" s="22">
        <v>902</v>
      </c>
      <c r="C226" s="23" t="s">
        <v>123</v>
      </c>
      <c r="D226" s="23" t="s">
        <v>101</v>
      </c>
      <c r="E226" s="23" t="s">
        <v>137</v>
      </c>
      <c r="F226" s="23"/>
      <c r="G226" s="32">
        <f>G227</f>
        <v>28942.41</v>
      </c>
    </row>
    <row r="227" spans="1:7" ht="63.75" customHeight="1">
      <c r="A227" s="3" t="s">
        <v>313</v>
      </c>
      <c r="B227" s="21">
        <v>902</v>
      </c>
      <c r="C227" s="24" t="s">
        <v>123</v>
      </c>
      <c r="D227" s="24" t="s">
        <v>101</v>
      </c>
      <c r="E227" s="24" t="s">
        <v>311</v>
      </c>
      <c r="F227" s="24"/>
      <c r="G227" s="31">
        <f>G228</f>
        <v>28942.41</v>
      </c>
    </row>
    <row r="228" spans="1:7">
      <c r="A228" s="55" t="s">
        <v>282</v>
      </c>
      <c r="B228" s="21">
        <v>902</v>
      </c>
      <c r="C228" s="24" t="s">
        <v>123</v>
      </c>
      <c r="D228" s="24" t="s">
        <v>101</v>
      </c>
      <c r="E228" s="24" t="s">
        <v>311</v>
      </c>
      <c r="F228" s="24" t="s">
        <v>283</v>
      </c>
      <c r="G228" s="31">
        <f>G229</f>
        <v>28942.41</v>
      </c>
    </row>
    <row r="229" spans="1:7" ht="39.75" customHeight="1">
      <c r="A229" s="56" t="s">
        <v>312</v>
      </c>
      <c r="B229" s="21">
        <v>902</v>
      </c>
      <c r="C229" s="24" t="s">
        <v>123</v>
      </c>
      <c r="D229" s="24" t="s">
        <v>101</v>
      </c>
      <c r="E229" s="24" t="s">
        <v>311</v>
      </c>
      <c r="F229" s="24" t="s">
        <v>285</v>
      </c>
      <c r="G229" s="31">
        <f>G230</f>
        <v>28942.41</v>
      </c>
    </row>
    <row r="230" spans="1:7" ht="51">
      <c r="A230" s="56" t="s">
        <v>286</v>
      </c>
      <c r="B230" s="21">
        <v>902</v>
      </c>
      <c r="C230" s="24" t="s">
        <v>123</v>
      </c>
      <c r="D230" s="24" t="s">
        <v>101</v>
      </c>
      <c r="E230" s="24" t="s">
        <v>311</v>
      </c>
      <c r="F230" s="24" t="s">
        <v>287</v>
      </c>
      <c r="G230" s="31">
        <v>28942.41</v>
      </c>
    </row>
    <row r="231" spans="1:7">
      <c r="A231" s="10" t="s">
        <v>35</v>
      </c>
      <c r="B231" s="22">
        <v>902</v>
      </c>
      <c r="C231" s="23" t="s">
        <v>143</v>
      </c>
      <c r="D231" s="23"/>
      <c r="E231" s="23"/>
      <c r="F231" s="23"/>
      <c r="G231" s="32">
        <f>SUM(G232,G239)</f>
        <v>1621505.41</v>
      </c>
    </row>
    <row r="232" spans="1:7">
      <c r="A232" s="11" t="s">
        <v>36</v>
      </c>
      <c r="B232" s="25">
        <v>902</v>
      </c>
      <c r="C232" s="26" t="s">
        <v>143</v>
      </c>
      <c r="D232" s="26" t="s">
        <v>100</v>
      </c>
      <c r="E232" s="26"/>
      <c r="F232" s="26"/>
      <c r="G232" s="29">
        <f t="shared" ref="G232:G237" si="8">G233</f>
        <v>1283405.4099999999</v>
      </c>
    </row>
    <row r="233" spans="1:7">
      <c r="A233" s="3" t="s">
        <v>37</v>
      </c>
      <c r="B233" s="27">
        <v>902</v>
      </c>
      <c r="C233" s="28" t="s">
        <v>143</v>
      </c>
      <c r="D233" s="28" t="s">
        <v>100</v>
      </c>
      <c r="E233" s="28" t="s">
        <v>144</v>
      </c>
      <c r="F233" s="28"/>
      <c r="G233" s="30">
        <f t="shared" si="8"/>
        <v>1283405.4099999999</v>
      </c>
    </row>
    <row r="234" spans="1:7" ht="25.5">
      <c r="A234" s="4" t="s">
        <v>38</v>
      </c>
      <c r="B234" s="21">
        <v>902</v>
      </c>
      <c r="C234" s="24" t="s">
        <v>143</v>
      </c>
      <c r="D234" s="24" t="s">
        <v>100</v>
      </c>
      <c r="E234" s="24" t="s">
        <v>145</v>
      </c>
      <c r="F234" s="24"/>
      <c r="G234" s="31">
        <f t="shared" si="8"/>
        <v>1283405.4099999999</v>
      </c>
    </row>
    <row r="235" spans="1:7" ht="38.25">
      <c r="A235" s="4" t="s">
        <v>39</v>
      </c>
      <c r="B235" s="21">
        <v>902</v>
      </c>
      <c r="C235" s="24" t="s">
        <v>143</v>
      </c>
      <c r="D235" s="24" t="s">
        <v>100</v>
      </c>
      <c r="E235" s="24" t="s">
        <v>146</v>
      </c>
      <c r="F235" s="24"/>
      <c r="G235" s="31">
        <f t="shared" si="8"/>
        <v>1283405.4099999999</v>
      </c>
    </row>
    <row r="236" spans="1:7" ht="25.5">
      <c r="A236" s="4" t="s">
        <v>40</v>
      </c>
      <c r="B236" s="21">
        <v>902</v>
      </c>
      <c r="C236" s="24" t="s">
        <v>143</v>
      </c>
      <c r="D236" s="24" t="s">
        <v>100</v>
      </c>
      <c r="E236" s="24" t="s">
        <v>146</v>
      </c>
      <c r="F236" s="24" t="s">
        <v>147</v>
      </c>
      <c r="G236" s="31">
        <f t="shared" si="8"/>
        <v>1283405.4099999999</v>
      </c>
    </row>
    <row r="237" spans="1:7" ht="25.5">
      <c r="A237" s="4" t="s">
        <v>41</v>
      </c>
      <c r="B237" s="21">
        <v>902</v>
      </c>
      <c r="C237" s="24" t="s">
        <v>143</v>
      </c>
      <c r="D237" s="24" t="s">
        <v>100</v>
      </c>
      <c r="E237" s="24" t="s">
        <v>146</v>
      </c>
      <c r="F237" s="24" t="s">
        <v>148</v>
      </c>
      <c r="G237" s="31">
        <f t="shared" si="8"/>
        <v>1283405.4099999999</v>
      </c>
    </row>
    <row r="238" spans="1:7" ht="25.5">
      <c r="A238" s="4" t="s">
        <v>42</v>
      </c>
      <c r="B238" s="21">
        <v>902</v>
      </c>
      <c r="C238" s="24" t="s">
        <v>143</v>
      </c>
      <c r="D238" s="24" t="s">
        <v>100</v>
      </c>
      <c r="E238" s="24" t="s">
        <v>146</v>
      </c>
      <c r="F238" s="24" t="s">
        <v>149</v>
      </c>
      <c r="G238" s="31">
        <v>1283405.4099999999</v>
      </c>
    </row>
    <row r="239" spans="1:7">
      <c r="A239" s="11" t="s">
        <v>43</v>
      </c>
      <c r="B239" s="25">
        <v>902</v>
      </c>
      <c r="C239" s="26" t="s">
        <v>143</v>
      </c>
      <c r="D239" s="26" t="s">
        <v>107</v>
      </c>
      <c r="E239" s="26"/>
      <c r="F239" s="26"/>
      <c r="G239" s="29">
        <f>G245+G240</f>
        <v>338100</v>
      </c>
    </row>
    <row r="240" spans="1:7">
      <c r="A240" s="3" t="s">
        <v>299</v>
      </c>
      <c r="B240" s="25">
        <v>902</v>
      </c>
      <c r="C240" s="23" t="s">
        <v>143</v>
      </c>
      <c r="D240" s="23" t="s">
        <v>107</v>
      </c>
      <c r="E240" s="28" t="s">
        <v>300</v>
      </c>
      <c r="F240" s="28"/>
      <c r="G240" s="30">
        <f t="shared" ref="G240:G242" si="9">G241</f>
        <v>90224.4</v>
      </c>
    </row>
    <row r="241" spans="1:7" ht="25.5">
      <c r="A241" s="4" t="s">
        <v>322</v>
      </c>
      <c r="B241" s="25">
        <v>902</v>
      </c>
      <c r="C241" s="26" t="s">
        <v>143</v>
      </c>
      <c r="D241" s="26" t="s">
        <v>107</v>
      </c>
      <c r="E241" s="24" t="s">
        <v>323</v>
      </c>
      <c r="F241" s="24"/>
      <c r="G241" s="31">
        <f t="shared" si="9"/>
        <v>90224.4</v>
      </c>
    </row>
    <row r="242" spans="1:7" ht="25.5">
      <c r="A242" s="4" t="s">
        <v>325</v>
      </c>
      <c r="B242" s="25">
        <v>902</v>
      </c>
      <c r="C242" s="26" t="s">
        <v>143</v>
      </c>
      <c r="D242" s="26" t="s">
        <v>107</v>
      </c>
      <c r="E242" s="24" t="s">
        <v>324</v>
      </c>
      <c r="F242" s="24"/>
      <c r="G242" s="31">
        <f t="shared" si="9"/>
        <v>90224.4</v>
      </c>
    </row>
    <row r="243" spans="1:7" ht="25.5">
      <c r="A243" s="4" t="s">
        <v>40</v>
      </c>
      <c r="B243" s="25">
        <v>902</v>
      </c>
      <c r="C243" s="26" t="s">
        <v>143</v>
      </c>
      <c r="D243" s="26" t="s">
        <v>107</v>
      </c>
      <c r="E243" s="24" t="s">
        <v>324</v>
      </c>
      <c r="F243" s="24" t="s">
        <v>147</v>
      </c>
      <c r="G243" s="31">
        <f>G244</f>
        <v>90224.4</v>
      </c>
    </row>
    <row r="244" spans="1:7">
      <c r="A244" s="4" t="s">
        <v>310</v>
      </c>
      <c r="B244" s="25">
        <v>902</v>
      </c>
      <c r="C244" s="26" t="s">
        <v>143</v>
      </c>
      <c r="D244" s="26" t="s">
        <v>107</v>
      </c>
      <c r="E244" s="24" t="s">
        <v>324</v>
      </c>
      <c r="F244" s="24" t="s">
        <v>326</v>
      </c>
      <c r="G244" s="31">
        <v>90224.4</v>
      </c>
    </row>
    <row r="245" spans="1:7" ht="54">
      <c r="A245" s="10" t="s">
        <v>60</v>
      </c>
      <c r="B245" s="22">
        <v>902</v>
      </c>
      <c r="C245" s="23" t="s">
        <v>143</v>
      </c>
      <c r="D245" s="23" t="s">
        <v>107</v>
      </c>
      <c r="E245" s="23" t="s">
        <v>150</v>
      </c>
      <c r="F245" s="23"/>
      <c r="G245" s="32">
        <f>G250+G246</f>
        <v>247875.6</v>
      </c>
    </row>
    <row r="246" spans="1:7" ht="38.25">
      <c r="A246" s="11" t="s">
        <v>211</v>
      </c>
      <c r="B246" s="25">
        <v>902</v>
      </c>
      <c r="C246" s="26" t="s">
        <v>143</v>
      </c>
      <c r="D246" s="26" t="s">
        <v>107</v>
      </c>
      <c r="E246" s="26" t="s">
        <v>260</v>
      </c>
      <c r="F246" s="23"/>
      <c r="G246" s="31">
        <f>G247</f>
        <v>199575.6</v>
      </c>
    </row>
    <row r="247" spans="1:7" ht="25.5">
      <c r="A247" s="4" t="s">
        <v>40</v>
      </c>
      <c r="B247" s="21">
        <v>902</v>
      </c>
      <c r="C247" s="24" t="s">
        <v>143</v>
      </c>
      <c r="D247" s="24" t="s">
        <v>107</v>
      </c>
      <c r="E247" s="24" t="s">
        <v>260</v>
      </c>
      <c r="F247" s="21">
        <v>300</v>
      </c>
      <c r="G247" s="31">
        <f>G248</f>
        <v>199575.6</v>
      </c>
    </row>
    <row r="248" spans="1:7" ht="25.5">
      <c r="A248" s="4" t="s">
        <v>45</v>
      </c>
      <c r="B248" s="21">
        <v>902</v>
      </c>
      <c r="C248" s="24" t="s">
        <v>143</v>
      </c>
      <c r="D248" s="24" t="s">
        <v>107</v>
      </c>
      <c r="E248" s="24" t="s">
        <v>260</v>
      </c>
      <c r="F248" s="21">
        <v>320</v>
      </c>
      <c r="G248" s="31">
        <f>G249</f>
        <v>199575.6</v>
      </c>
    </row>
    <row r="249" spans="1:7">
      <c r="A249" s="4" t="s">
        <v>310</v>
      </c>
      <c r="B249" s="21">
        <v>902</v>
      </c>
      <c r="C249" s="24" t="s">
        <v>143</v>
      </c>
      <c r="D249" s="24" t="s">
        <v>107</v>
      </c>
      <c r="E249" s="24" t="s">
        <v>260</v>
      </c>
      <c r="F249" s="21">
        <v>322</v>
      </c>
      <c r="G249" s="31">
        <v>199575.6</v>
      </c>
    </row>
    <row r="250" spans="1:7" ht="89.25">
      <c r="A250" s="3" t="s">
        <v>44</v>
      </c>
      <c r="B250" s="27">
        <v>902</v>
      </c>
      <c r="C250" s="28" t="s">
        <v>143</v>
      </c>
      <c r="D250" s="28" t="s">
        <v>107</v>
      </c>
      <c r="E250" s="28" t="s">
        <v>151</v>
      </c>
      <c r="F250" s="27"/>
      <c r="G250" s="30">
        <f>G251</f>
        <v>48300</v>
      </c>
    </row>
    <row r="251" spans="1:7" ht="25.5">
      <c r="A251" s="4" t="s">
        <v>40</v>
      </c>
      <c r="B251" s="21">
        <v>902</v>
      </c>
      <c r="C251" s="24" t="s">
        <v>143</v>
      </c>
      <c r="D251" s="24" t="s">
        <v>107</v>
      </c>
      <c r="E251" s="24" t="s">
        <v>151</v>
      </c>
      <c r="F251" s="21">
        <v>300</v>
      </c>
      <c r="G251" s="31">
        <f>G252</f>
        <v>48300</v>
      </c>
    </row>
    <row r="252" spans="1:7" ht="25.5">
      <c r="A252" s="4" t="s">
        <v>45</v>
      </c>
      <c r="B252" s="21">
        <v>902</v>
      </c>
      <c r="C252" s="24" t="s">
        <v>143</v>
      </c>
      <c r="D252" s="24" t="s">
        <v>107</v>
      </c>
      <c r="E252" s="24" t="s">
        <v>151</v>
      </c>
      <c r="F252" s="21">
        <v>320</v>
      </c>
      <c r="G252" s="31">
        <f>G253</f>
        <v>48300</v>
      </c>
    </row>
    <row r="253" spans="1:7">
      <c r="A253" s="4" t="s">
        <v>310</v>
      </c>
      <c r="B253" s="21">
        <v>902</v>
      </c>
      <c r="C253" s="24" t="s">
        <v>143</v>
      </c>
      <c r="D253" s="24" t="s">
        <v>107</v>
      </c>
      <c r="E253" s="24" t="s">
        <v>151</v>
      </c>
      <c r="F253" s="21">
        <v>322</v>
      </c>
      <c r="G253" s="31">
        <v>48300</v>
      </c>
    </row>
    <row r="254" spans="1:7">
      <c r="A254" s="10" t="s">
        <v>46</v>
      </c>
      <c r="B254" s="22">
        <v>902</v>
      </c>
      <c r="C254" s="22">
        <v>12</v>
      </c>
      <c r="D254" s="22"/>
      <c r="E254" s="22"/>
      <c r="F254" s="22"/>
      <c r="G254" s="32">
        <f>G255</f>
        <v>1126240</v>
      </c>
    </row>
    <row r="255" spans="1:7">
      <c r="A255" s="11" t="s">
        <v>47</v>
      </c>
      <c r="B255" s="25">
        <v>902</v>
      </c>
      <c r="C255" s="25">
        <v>12</v>
      </c>
      <c r="D255" s="24" t="s">
        <v>101</v>
      </c>
      <c r="E255" s="25"/>
      <c r="F255" s="25"/>
      <c r="G255" s="29">
        <f>SUM(G256,G263)</f>
        <v>1126240</v>
      </c>
    </row>
    <row r="256" spans="1:7" ht="54">
      <c r="A256" s="10" t="s">
        <v>60</v>
      </c>
      <c r="B256" s="22">
        <v>902</v>
      </c>
      <c r="C256" s="22">
        <v>12</v>
      </c>
      <c r="D256" s="28" t="s">
        <v>101</v>
      </c>
      <c r="E256" s="22" t="s">
        <v>150</v>
      </c>
      <c r="F256" s="22"/>
      <c r="G256" s="32">
        <f>G260+G257</f>
        <v>573748</v>
      </c>
    </row>
    <row r="257" spans="1:7" ht="38.25">
      <c r="A257" s="48" t="s">
        <v>207</v>
      </c>
      <c r="B257" s="27">
        <v>902</v>
      </c>
      <c r="C257" s="27">
        <v>12</v>
      </c>
      <c r="D257" s="28" t="s">
        <v>101</v>
      </c>
      <c r="E257" s="27" t="s">
        <v>206</v>
      </c>
      <c r="F257" s="27"/>
      <c r="G257" s="30">
        <f>G258</f>
        <v>306700</v>
      </c>
    </row>
    <row r="258" spans="1:7">
      <c r="A258" s="4" t="s">
        <v>23</v>
      </c>
      <c r="B258" s="21">
        <v>902</v>
      </c>
      <c r="C258" s="21">
        <v>12</v>
      </c>
      <c r="D258" s="24" t="s">
        <v>101</v>
      </c>
      <c r="E258" s="21" t="s">
        <v>206</v>
      </c>
      <c r="F258" s="21">
        <v>800</v>
      </c>
      <c r="G258" s="32">
        <f>G259</f>
        <v>306700</v>
      </c>
    </row>
    <row r="259" spans="1:7" ht="51">
      <c r="A259" s="4" t="s">
        <v>34</v>
      </c>
      <c r="B259" s="21">
        <v>902</v>
      </c>
      <c r="C259" s="21">
        <v>12</v>
      </c>
      <c r="D259" s="24" t="s">
        <v>101</v>
      </c>
      <c r="E259" s="21" t="s">
        <v>206</v>
      </c>
      <c r="F259" s="21">
        <v>810</v>
      </c>
      <c r="G259" s="32">
        <v>306700</v>
      </c>
    </row>
    <row r="260" spans="1:7" ht="102">
      <c r="A260" s="3" t="s">
        <v>209</v>
      </c>
      <c r="B260" s="27">
        <v>902</v>
      </c>
      <c r="C260" s="27">
        <v>12</v>
      </c>
      <c r="D260" s="28" t="s">
        <v>101</v>
      </c>
      <c r="E260" s="27" t="s">
        <v>208</v>
      </c>
      <c r="F260" s="27"/>
      <c r="G260" s="30">
        <f>G261</f>
        <v>267048</v>
      </c>
    </row>
    <row r="261" spans="1:7">
      <c r="A261" s="4" t="s">
        <v>23</v>
      </c>
      <c r="B261" s="21">
        <v>902</v>
      </c>
      <c r="C261" s="21">
        <v>12</v>
      </c>
      <c r="D261" s="24" t="s">
        <v>101</v>
      </c>
      <c r="E261" s="21" t="s">
        <v>208</v>
      </c>
      <c r="F261" s="21">
        <v>800</v>
      </c>
      <c r="G261" s="31">
        <f>G262</f>
        <v>267048</v>
      </c>
    </row>
    <row r="262" spans="1:7" ht="51">
      <c r="A262" s="4" t="s">
        <v>34</v>
      </c>
      <c r="B262" s="21">
        <v>902</v>
      </c>
      <c r="C262" s="21">
        <v>12</v>
      </c>
      <c r="D262" s="24" t="s">
        <v>101</v>
      </c>
      <c r="E262" s="21" t="s">
        <v>208</v>
      </c>
      <c r="F262" s="21">
        <v>810</v>
      </c>
      <c r="G262" s="31">
        <v>267048</v>
      </c>
    </row>
    <row r="263" spans="1:7">
      <c r="A263" s="10" t="s">
        <v>27</v>
      </c>
      <c r="B263" s="22">
        <v>902</v>
      </c>
      <c r="C263" s="22">
        <v>12</v>
      </c>
      <c r="D263" s="23" t="s">
        <v>101</v>
      </c>
      <c r="E263" s="22" t="s">
        <v>132</v>
      </c>
      <c r="F263" s="22"/>
      <c r="G263" s="32">
        <f>G264</f>
        <v>552492</v>
      </c>
    </row>
    <row r="264" spans="1:7" ht="54.75" customHeight="1">
      <c r="A264" s="3" t="s">
        <v>225</v>
      </c>
      <c r="B264" s="27">
        <v>902</v>
      </c>
      <c r="C264" s="27">
        <v>12</v>
      </c>
      <c r="D264" s="28" t="s">
        <v>101</v>
      </c>
      <c r="E264" s="27" t="s">
        <v>152</v>
      </c>
      <c r="F264" s="27"/>
      <c r="G264" s="30">
        <f>G265</f>
        <v>552492</v>
      </c>
    </row>
    <row r="265" spans="1:7">
      <c r="A265" s="4" t="s">
        <v>23</v>
      </c>
      <c r="B265" s="21">
        <v>902</v>
      </c>
      <c r="C265" s="21">
        <v>12</v>
      </c>
      <c r="D265" s="24" t="s">
        <v>101</v>
      </c>
      <c r="E265" s="21" t="s">
        <v>152</v>
      </c>
      <c r="F265" s="21">
        <v>800</v>
      </c>
      <c r="G265" s="31">
        <f>G266</f>
        <v>552492</v>
      </c>
    </row>
    <row r="266" spans="1:7" ht="51">
      <c r="A266" s="4" t="s">
        <v>34</v>
      </c>
      <c r="B266" s="21">
        <v>902</v>
      </c>
      <c r="C266" s="21">
        <v>12</v>
      </c>
      <c r="D266" s="24" t="s">
        <v>101</v>
      </c>
      <c r="E266" s="21" t="s">
        <v>152</v>
      </c>
      <c r="F266" s="21">
        <v>810</v>
      </c>
      <c r="G266" s="31">
        <v>552492</v>
      </c>
    </row>
    <row r="267" spans="1:7" ht="51">
      <c r="A267" s="3" t="s">
        <v>153</v>
      </c>
      <c r="B267" s="27">
        <v>903</v>
      </c>
      <c r="C267" s="27"/>
      <c r="D267" s="27"/>
      <c r="E267" s="27"/>
      <c r="F267" s="27"/>
      <c r="G267" s="30">
        <f>SUM(G268,G282)</f>
        <v>27458921.91</v>
      </c>
    </row>
    <row r="268" spans="1:7">
      <c r="A268" s="10" t="s">
        <v>0</v>
      </c>
      <c r="B268" s="22">
        <v>903</v>
      </c>
      <c r="C268" s="23" t="s">
        <v>100</v>
      </c>
      <c r="D268" s="23"/>
      <c r="E268" s="23"/>
      <c r="F268" s="23"/>
      <c r="G268" s="32">
        <f>G269</f>
        <v>4857521.91</v>
      </c>
    </row>
    <row r="269" spans="1:7" ht="42.75" customHeight="1">
      <c r="A269" s="11" t="s">
        <v>15</v>
      </c>
      <c r="B269" s="25">
        <v>903</v>
      </c>
      <c r="C269" s="26" t="s">
        <v>100</v>
      </c>
      <c r="D269" s="26" t="s">
        <v>114</v>
      </c>
      <c r="E269" s="26"/>
      <c r="F269" s="26"/>
      <c r="G269" s="29">
        <f>G270</f>
        <v>4857521.91</v>
      </c>
    </row>
    <row r="270" spans="1:7" ht="51">
      <c r="A270" s="3" t="s">
        <v>2</v>
      </c>
      <c r="B270" s="27">
        <v>903</v>
      </c>
      <c r="C270" s="28" t="s">
        <v>100</v>
      </c>
      <c r="D270" s="28" t="s">
        <v>114</v>
      </c>
      <c r="E270" s="28" t="s">
        <v>102</v>
      </c>
      <c r="F270" s="28"/>
      <c r="G270" s="30">
        <f>G271</f>
        <v>4857521.91</v>
      </c>
    </row>
    <row r="271" spans="1:7">
      <c r="A271" s="4" t="s">
        <v>8</v>
      </c>
      <c r="B271" s="21">
        <v>903</v>
      </c>
      <c r="C271" s="24" t="s">
        <v>100</v>
      </c>
      <c r="D271" s="24" t="s">
        <v>114</v>
      </c>
      <c r="E271" s="24" t="s">
        <v>108</v>
      </c>
      <c r="F271" s="24"/>
      <c r="G271" s="31">
        <f>SUM(G272,G275,G279)</f>
        <v>4857521.91</v>
      </c>
    </row>
    <row r="272" spans="1:7" ht="63.75">
      <c r="A272" s="4" t="s">
        <v>4</v>
      </c>
      <c r="B272" s="21">
        <v>903</v>
      </c>
      <c r="C272" s="24" t="s">
        <v>100</v>
      </c>
      <c r="D272" s="24" t="s">
        <v>114</v>
      </c>
      <c r="E272" s="24" t="s">
        <v>108</v>
      </c>
      <c r="F272" s="24" t="s">
        <v>104</v>
      </c>
      <c r="G272" s="31">
        <f>G273</f>
        <v>4430099.34</v>
      </c>
    </row>
    <row r="273" spans="1:7" ht="25.5">
      <c r="A273" s="4" t="s">
        <v>212</v>
      </c>
      <c r="B273" s="21">
        <v>903</v>
      </c>
      <c r="C273" s="24" t="s">
        <v>100</v>
      </c>
      <c r="D273" s="24" t="s">
        <v>114</v>
      </c>
      <c r="E273" s="24" t="s">
        <v>108</v>
      </c>
      <c r="F273" s="24" t="s">
        <v>105</v>
      </c>
      <c r="G273" s="31">
        <f>SUM(G274:G274)</f>
        <v>4430099.34</v>
      </c>
    </row>
    <row r="274" spans="1:7">
      <c r="A274" s="4" t="s">
        <v>5</v>
      </c>
      <c r="B274" s="21">
        <v>903</v>
      </c>
      <c r="C274" s="24" t="s">
        <v>100</v>
      </c>
      <c r="D274" s="24" t="s">
        <v>114</v>
      </c>
      <c r="E274" s="24" t="s">
        <v>108</v>
      </c>
      <c r="F274" s="24" t="s">
        <v>106</v>
      </c>
      <c r="G274" s="31">
        <v>4430099.34</v>
      </c>
    </row>
    <row r="275" spans="1:7" ht="25.5">
      <c r="A275" s="4" t="s">
        <v>11</v>
      </c>
      <c r="B275" s="21">
        <v>903</v>
      </c>
      <c r="C275" s="24" t="s">
        <v>100</v>
      </c>
      <c r="D275" s="24" t="s">
        <v>114</v>
      </c>
      <c r="E275" s="24" t="s">
        <v>108</v>
      </c>
      <c r="F275" s="24" t="s">
        <v>110</v>
      </c>
      <c r="G275" s="31">
        <f>G276</f>
        <v>427178.77999999997</v>
      </c>
    </row>
    <row r="276" spans="1:7" ht="25.5">
      <c r="A276" s="4" t="s">
        <v>12</v>
      </c>
      <c r="B276" s="21">
        <v>903</v>
      </c>
      <c r="C276" s="24" t="s">
        <v>100</v>
      </c>
      <c r="D276" s="24" t="s">
        <v>114</v>
      </c>
      <c r="E276" s="24" t="s">
        <v>108</v>
      </c>
      <c r="F276" s="24" t="s">
        <v>111</v>
      </c>
      <c r="G276" s="31">
        <f>SUM(G277:G278)</f>
        <v>427178.77999999997</v>
      </c>
    </row>
    <row r="277" spans="1:7" ht="25.5">
      <c r="A277" s="4" t="s">
        <v>13</v>
      </c>
      <c r="B277" s="21">
        <v>903</v>
      </c>
      <c r="C277" s="24" t="s">
        <v>100</v>
      </c>
      <c r="D277" s="24" t="s">
        <v>114</v>
      </c>
      <c r="E277" s="24" t="s">
        <v>108</v>
      </c>
      <c r="F277" s="24" t="s">
        <v>112</v>
      </c>
      <c r="G277" s="31">
        <v>270644.47999999998</v>
      </c>
    </row>
    <row r="278" spans="1:7" ht="25.5">
      <c r="A278" s="4" t="s">
        <v>14</v>
      </c>
      <c r="B278" s="21">
        <v>903</v>
      </c>
      <c r="C278" s="24" t="s">
        <v>100</v>
      </c>
      <c r="D278" s="24" t="s">
        <v>114</v>
      </c>
      <c r="E278" s="24" t="s">
        <v>108</v>
      </c>
      <c r="F278" s="24" t="s">
        <v>113</v>
      </c>
      <c r="G278" s="31">
        <v>156534.29999999999</v>
      </c>
    </row>
    <row r="279" spans="1:7">
      <c r="A279" s="4" t="s">
        <v>23</v>
      </c>
      <c r="B279" s="21">
        <v>903</v>
      </c>
      <c r="C279" s="24" t="s">
        <v>100</v>
      </c>
      <c r="D279" s="24" t="s">
        <v>114</v>
      </c>
      <c r="E279" s="24" t="s">
        <v>108</v>
      </c>
      <c r="F279" s="24" t="s">
        <v>127</v>
      </c>
      <c r="G279" s="31">
        <f>G280</f>
        <v>243.79</v>
      </c>
    </row>
    <row r="280" spans="1:7">
      <c r="A280" s="4" t="s">
        <v>269</v>
      </c>
      <c r="B280" s="21">
        <v>903</v>
      </c>
      <c r="C280" s="24" t="s">
        <v>100</v>
      </c>
      <c r="D280" s="24" t="s">
        <v>114</v>
      </c>
      <c r="E280" s="24" t="s">
        <v>108</v>
      </c>
      <c r="F280" s="24" t="s">
        <v>270</v>
      </c>
      <c r="G280" s="31">
        <f>G281</f>
        <v>243.79</v>
      </c>
    </row>
    <row r="281" spans="1:7" ht="25.5">
      <c r="A281" s="4" t="s">
        <v>273</v>
      </c>
      <c r="B281" s="21">
        <v>903</v>
      </c>
      <c r="C281" s="24" t="s">
        <v>100</v>
      </c>
      <c r="D281" s="24" t="s">
        <v>114</v>
      </c>
      <c r="E281" s="24" t="s">
        <v>108</v>
      </c>
      <c r="F281" s="24" t="s">
        <v>274</v>
      </c>
      <c r="G281" s="31">
        <v>243.79</v>
      </c>
    </row>
    <row r="282" spans="1:7" ht="45" customHeight="1">
      <c r="A282" s="10" t="s">
        <v>219</v>
      </c>
      <c r="B282" s="22">
        <v>903</v>
      </c>
      <c r="C282" s="23" t="s">
        <v>154</v>
      </c>
      <c r="D282" s="23"/>
      <c r="E282" s="23"/>
      <c r="F282" s="23"/>
      <c r="G282" s="32">
        <f>G283+G289</f>
        <v>22601400</v>
      </c>
    </row>
    <row r="283" spans="1:7" ht="38.25">
      <c r="A283" s="11" t="s">
        <v>48</v>
      </c>
      <c r="B283" s="25">
        <v>903</v>
      </c>
      <c r="C283" s="26" t="s">
        <v>154</v>
      </c>
      <c r="D283" s="26" t="s">
        <v>100</v>
      </c>
      <c r="E283" s="26"/>
      <c r="F283" s="26"/>
      <c r="G283" s="29">
        <f>G285</f>
        <v>21155500</v>
      </c>
    </row>
    <row r="284" spans="1:7">
      <c r="A284" s="3" t="s">
        <v>49</v>
      </c>
      <c r="B284" s="27">
        <v>903</v>
      </c>
      <c r="C284" s="28" t="s">
        <v>154</v>
      </c>
      <c r="D284" s="28" t="s">
        <v>100</v>
      </c>
      <c r="E284" s="28" t="s">
        <v>210</v>
      </c>
      <c r="F284" s="23"/>
      <c r="G284" s="32">
        <f>G285</f>
        <v>21155500</v>
      </c>
    </row>
    <row r="285" spans="1:7">
      <c r="A285" s="4" t="s">
        <v>49</v>
      </c>
      <c r="B285" s="21">
        <v>903</v>
      </c>
      <c r="C285" s="24" t="s">
        <v>154</v>
      </c>
      <c r="D285" s="24" t="s">
        <v>100</v>
      </c>
      <c r="E285" s="24" t="s">
        <v>155</v>
      </c>
      <c r="F285" s="24"/>
      <c r="G285" s="31">
        <f>G286</f>
        <v>21155500</v>
      </c>
    </row>
    <row r="286" spans="1:7" ht="38.25">
      <c r="A286" s="4" t="s">
        <v>50</v>
      </c>
      <c r="B286" s="21">
        <v>903</v>
      </c>
      <c r="C286" s="24" t="s">
        <v>154</v>
      </c>
      <c r="D286" s="24" t="s">
        <v>100</v>
      </c>
      <c r="E286" s="24" t="s">
        <v>156</v>
      </c>
      <c r="F286" s="24"/>
      <c r="G286" s="31">
        <f>G287</f>
        <v>21155500</v>
      </c>
    </row>
    <row r="287" spans="1:7">
      <c r="A287" s="4" t="s">
        <v>51</v>
      </c>
      <c r="B287" s="21">
        <v>903</v>
      </c>
      <c r="C287" s="24" t="s">
        <v>154</v>
      </c>
      <c r="D287" s="24" t="s">
        <v>100</v>
      </c>
      <c r="E287" s="24" t="s">
        <v>156</v>
      </c>
      <c r="F287" s="24" t="s">
        <v>157</v>
      </c>
      <c r="G287" s="31">
        <f>G288</f>
        <v>21155500</v>
      </c>
    </row>
    <row r="288" spans="1:7" ht="25.5">
      <c r="A288" s="4" t="s">
        <v>220</v>
      </c>
      <c r="B288" s="21">
        <v>903</v>
      </c>
      <c r="C288" s="24" t="s">
        <v>154</v>
      </c>
      <c r="D288" s="24" t="s">
        <v>100</v>
      </c>
      <c r="E288" s="24" t="s">
        <v>156</v>
      </c>
      <c r="F288" s="24" t="s">
        <v>158</v>
      </c>
      <c r="G288" s="31">
        <v>21155500</v>
      </c>
    </row>
    <row r="289" spans="1:7">
      <c r="A289" s="11" t="s">
        <v>314</v>
      </c>
      <c r="B289" s="25">
        <v>903</v>
      </c>
      <c r="C289" s="26" t="s">
        <v>154</v>
      </c>
      <c r="D289" s="26" t="s">
        <v>101</v>
      </c>
      <c r="E289" s="26"/>
      <c r="F289" s="26"/>
      <c r="G289" s="29">
        <f>G290</f>
        <v>1445900</v>
      </c>
    </row>
    <row r="290" spans="1:7">
      <c r="A290" s="3" t="s">
        <v>51</v>
      </c>
      <c r="B290" s="27">
        <v>903</v>
      </c>
      <c r="C290" s="28" t="s">
        <v>154</v>
      </c>
      <c r="D290" s="28" t="s">
        <v>101</v>
      </c>
      <c r="E290" s="28" t="s">
        <v>315</v>
      </c>
      <c r="F290" s="28"/>
      <c r="G290" s="30">
        <f>G291</f>
        <v>1445900</v>
      </c>
    </row>
    <row r="291" spans="1:7" ht="25.5">
      <c r="A291" s="4" t="s">
        <v>316</v>
      </c>
      <c r="B291" s="21">
        <v>903</v>
      </c>
      <c r="C291" s="24" t="s">
        <v>154</v>
      </c>
      <c r="D291" s="24" t="s">
        <v>101</v>
      </c>
      <c r="E291" s="24" t="s">
        <v>317</v>
      </c>
      <c r="F291" s="24"/>
      <c r="G291" s="31">
        <f>G292</f>
        <v>1445900</v>
      </c>
    </row>
    <row r="292" spans="1:7">
      <c r="A292" s="4" t="s">
        <v>51</v>
      </c>
      <c r="B292" s="21">
        <v>903</v>
      </c>
      <c r="C292" s="24" t="s">
        <v>154</v>
      </c>
      <c r="D292" s="24" t="s">
        <v>101</v>
      </c>
      <c r="E292" s="24" t="s">
        <v>317</v>
      </c>
      <c r="F292" s="24" t="s">
        <v>157</v>
      </c>
      <c r="G292" s="31">
        <f>G293</f>
        <v>1445900</v>
      </c>
    </row>
    <row r="293" spans="1:7" ht="25.5">
      <c r="A293" s="4" t="s">
        <v>318</v>
      </c>
      <c r="B293" s="21">
        <v>903</v>
      </c>
      <c r="C293" s="24" t="s">
        <v>154</v>
      </c>
      <c r="D293" s="24" t="s">
        <v>101</v>
      </c>
      <c r="E293" s="24" t="s">
        <v>317</v>
      </c>
      <c r="F293" s="24" t="s">
        <v>319</v>
      </c>
      <c r="G293" s="31">
        <v>1445900</v>
      </c>
    </row>
    <row r="294" spans="1:7" ht="51">
      <c r="A294" s="14" t="s">
        <v>159</v>
      </c>
      <c r="B294" s="27">
        <v>904</v>
      </c>
      <c r="C294" s="28"/>
      <c r="D294" s="28"/>
      <c r="E294" s="28"/>
      <c r="F294" s="28"/>
      <c r="G294" s="30">
        <f>G295</f>
        <v>3041547</v>
      </c>
    </row>
    <row r="295" spans="1:7">
      <c r="A295" s="10" t="s">
        <v>32</v>
      </c>
      <c r="B295" s="22">
        <v>904</v>
      </c>
      <c r="C295" s="23" t="s">
        <v>116</v>
      </c>
      <c r="D295" s="23"/>
      <c r="E295" s="23"/>
      <c r="F295" s="23"/>
      <c r="G295" s="31">
        <f>G296</f>
        <v>3041547</v>
      </c>
    </row>
    <row r="296" spans="1:7">
      <c r="A296" s="11" t="s">
        <v>52</v>
      </c>
      <c r="B296" s="25">
        <v>904</v>
      </c>
      <c r="C296" s="26" t="s">
        <v>116</v>
      </c>
      <c r="D296" s="26" t="s">
        <v>123</v>
      </c>
      <c r="E296" s="26"/>
      <c r="F296" s="26"/>
      <c r="G296" s="31">
        <f>G297</f>
        <v>3041547</v>
      </c>
    </row>
    <row r="297" spans="1:7">
      <c r="A297" s="10" t="s">
        <v>18</v>
      </c>
      <c r="B297" s="22">
        <v>904</v>
      </c>
      <c r="C297" s="23" t="s">
        <v>116</v>
      </c>
      <c r="D297" s="23" t="s">
        <v>123</v>
      </c>
      <c r="E297" s="23" t="s">
        <v>119</v>
      </c>
      <c r="F297" s="23"/>
      <c r="G297" s="30">
        <f>G304+G298</f>
        <v>3041547</v>
      </c>
    </row>
    <row r="298" spans="1:7" ht="63.75">
      <c r="A298" s="11" t="s">
        <v>228</v>
      </c>
      <c r="B298" s="25">
        <v>904</v>
      </c>
      <c r="C298" s="26" t="s">
        <v>116</v>
      </c>
      <c r="D298" s="26" t="s">
        <v>123</v>
      </c>
      <c r="E298" s="26" t="s">
        <v>229</v>
      </c>
      <c r="F298" s="26"/>
      <c r="G298" s="29">
        <f>G299</f>
        <v>2547</v>
      </c>
    </row>
    <row r="299" spans="1:7" ht="127.5" customHeight="1">
      <c r="A299" s="4" t="s">
        <v>271</v>
      </c>
      <c r="B299" s="21">
        <v>904</v>
      </c>
      <c r="C299" s="24" t="s">
        <v>116</v>
      </c>
      <c r="D299" s="24" t="s">
        <v>123</v>
      </c>
      <c r="E299" s="24" t="s">
        <v>272</v>
      </c>
      <c r="F299" s="24"/>
      <c r="G299" s="31">
        <f>G300</f>
        <v>2547</v>
      </c>
    </row>
    <row r="300" spans="1:7">
      <c r="A300" s="4" t="s">
        <v>23</v>
      </c>
      <c r="B300" s="21">
        <v>904</v>
      </c>
      <c r="C300" s="24" t="s">
        <v>116</v>
      </c>
      <c r="D300" s="24" t="s">
        <v>123</v>
      </c>
      <c r="E300" s="24" t="s">
        <v>272</v>
      </c>
      <c r="F300" s="24" t="s">
        <v>127</v>
      </c>
      <c r="G300" s="31">
        <f>G301</f>
        <v>2547</v>
      </c>
    </row>
    <row r="301" spans="1:7">
      <c r="A301" s="4" t="s">
        <v>269</v>
      </c>
      <c r="B301" s="21">
        <v>904</v>
      </c>
      <c r="C301" s="24" t="s">
        <v>116</v>
      </c>
      <c r="D301" s="24" t="s">
        <v>123</v>
      </c>
      <c r="E301" s="24" t="s">
        <v>272</v>
      </c>
      <c r="F301" s="24" t="s">
        <v>270</v>
      </c>
      <c r="G301" s="31">
        <f>G302+G303</f>
        <v>2547</v>
      </c>
    </row>
    <row r="302" spans="1:7" ht="25.5">
      <c r="A302" s="4" t="s">
        <v>267</v>
      </c>
      <c r="B302" s="21">
        <v>904</v>
      </c>
      <c r="C302" s="24" t="s">
        <v>116</v>
      </c>
      <c r="D302" s="24" t="s">
        <v>123</v>
      </c>
      <c r="E302" s="24" t="s">
        <v>272</v>
      </c>
      <c r="F302" s="24" t="s">
        <v>268</v>
      </c>
      <c r="G302" s="31">
        <v>987</v>
      </c>
    </row>
    <row r="303" spans="1:7" ht="25.5">
      <c r="A303" s="4" t="s">
        <v>273</v>
      </c>
      <c r="B303" s="21">
        <v>904</v>
      </c>
      <c r="C303" s="24" t="s">
        <v>116</v>
      </c>
      <c r="D303" s="24" t="s">
        <v>123</v>
      </c>
      <c r="E303" s="24" t="s">
        <v>272</v>
      </c>
      <c r="F303" s="24" t="s">
        <v>274</v>
      </c>
      <c r="G303" s="31">
        <v>1560</v>
      </c>
    </row>
    <row r="304" spans="1:7" ht="104.25" customHeight="1">
      <c r="A304" s="3" t="s">
        <v>19</v>
      </c>
      <c r="B304" s="27">
        <v>904</v>
      </c>
      <c r="C304" s="28" t="s">
        <v>116</v>
      </c>
      <c r="D304" s="28" t="s">
        <v>123</v>
      </c>
      <c r="E304" s="28" t="s">
        <v>120</v>
      </c>
      <c r="F304" s="28"/>
      <c r="G304" s="30">
        <f>G305</f>
        <v>3039000</v>
      </c>
    </row>
    <row r="305" spans="1:7" ht="38.25">
      <c r="A305" s="11" t="s">
        <v>53</v>
      </c>
      <c r="B305" s="25">
        <v>904</v>
      </c>
      <c r="C305" s="26" t="s">
        <v>116</v>
      </c>
      <c r="D305" s="26" t="s">
        <v>123</v>
      </c>
      <c r="E305" s="26" t="s">
        <v>160</v>
      </c>
      <c r="F305" s="26"/>
      <c r="G305" s="29">
        <f>G306+G309+G313</f>
        <v>3039000</v>
      </c>
    </row>
    <row r="306" spans="1:7" ht="63.75">
      <c r="A306" s="4" t="s">
        <v>4</v>
      </c>
      <c r="B306" s="21">
        <v>904</v>
      </c>
      <c r="C306" s="24" t="s">
        <v>116</v>
      </c>
      <c r="D306" s="24" t="s">
        <v>123</v>
      </c>
      <c r="E306" s="24" t="s">
        <v>160</v>
      </c>
      <c r="F306" s="24" t="s">
        <v>104</v>
      </c>
      <c r="G306" s="31">
        <f>G307</f>
        <v>2439356.5299999998</v>
      </c>
    </row>
    <row r="307" spans="1:7" ht="25.5">
      <c r="A307" s="4" t="s">
        <v>212</v>
      </c>
      <c r="B307" s="21">
        <v>904</v>
      </c>
      <c r="C307" s="24" t="s">
        <v>116</v>
      </c>
      <c r="D307" s="24" t="s">
        <v>123</v>
      </c>
      <c r="E307" s="24" t="s">
        <v>160</v>
      </c>
      <c r="F307" s="24" t="s">
        <v>105</v>
      </c>
      <c r="G307" s="31">
        <f>SUM(G308:G308)</f>
        <v>2439356.5299999998</v>
      </c>
    </row>
    <row r="308" spans="1:7">
      <c r="A308" s="4" t="s">
        <v>5</v>
      </c>
      <c r="B308" s="21">
        <v>904</v>
      </c>
      <c r="C308" s="24" t="s">
        <v>116</v>
      </c>
      <c r="D308" s="24" t="s">
        <v>123</v>
      </c>
      <c r="E308" s="24" t="s">
        <v>160</v>
      </c>
      <c r="F308" s="24" t="s">
        <v>106</v>
      </c>
      <c r="G308" s="31">
        <v>2439356.5299999998</v>
      </c>
    </row>
    <row r="309" spans="1:7" ht="25.5">
      <c r="A309" s="4" t="s">
        <v>11</v>
      </c>
      <c r="B309" s="21">
        <v>904</v>
      </c>
      <c r="C309" s="24" t="s">
        <v>116</v>
      </c>
      <c r="D309" s="24" t="s">
        <v>123</v>
      </c>
      <c r="E309" s="24" t="s">
        <v>160</v>
      </c>
      <c r="F309" s="24" t="s">
        <v>110</v>
      </c>
      <c r="G309" s="31">
        <f>G310</f>
        <v>599629.22</v>
      </c>
    </row>
    <row r="310" spans="1:7" ht="25.5">
      <c r="A310" s="4" t="s">
        <v>12</v>
      </c>
      <c r="B310" s="21">
        <v>904</v>
      </c>
      <c r="C310" s="24" t="s">
        <v>116</v>
      </c>
      <c r="D310" s="24" t="s">
        <v>123</v>
      </c>
      <c r="E310" s="24" t="s">
        <v>160</v>
      </c>
      <c r="F310" s="24" t="s">
        <v>111</v>
      </c>
      <c r="G310" s="31">
        <f>SUM(G311:G312)</f>
        <v>599629.22</v>
      </c>
    </row>
    <row r="311" spans="1:7" ht="25.5">
      <c r="A311" s="4" t="s">
        <v>13</v>
      </c>
      <c r="B311" s="21">
        <v>904</v>
      </c>
      <c r="C311" s="24" t="s">
        <v>116</v>
      </c>
      <c r="D311" s="24" t="s">
        <v>123</v>
      </c>
      <c r="E311" s="24" t="s">
        <v>160</v>
      </c>
      <c r="F311" s="24" t="s">
        <v>112</v>
      </c>
      <c r="G311" s="31">
        <v>125892.5</v>
      </c>
    </row>
    <row r="312" spans="1:7" ht="25.5">
      <c r="A312" s="4" t="s">
        <v>14</v>
      </c>
      <c r="B312" s="21">
        <v>904</v>
      </c>
      <c r="C312" s="24" t="s">
        <v>116</v>
      </c>
      <c r="D312" s="24" t="s">
        <v>123</v>
      </c>
      <c r="E312" s="24" t="s">
        <v>160</v>
      </c>
      <c r="F312" s="24" t="s">
        <v>113</v>
      </c>
      <c r="G312" s="31">
        <v>473736.72</v>
      </c>
    </row>
    <row r="313" spans="1:7">
      <c r="A313" s="4" t="s">
        <v>23</v>
      </c>
      <c r="B313" s="21">
        <v>904</v>
      </c>
      <c r="C313" s="24" t="s">
        <v>116</v>
      </c>
      <c r="D313" s="24" t="s">
        <v>123</v>
      </c>
      <c r="E313" s="24" t="s">
        <v>160</v>
      </c>
      <c r="F313" s="24" t="s">
        <v>127</v>
      </c>
      <c r="G313" s="31">
        <f>G314</f>
        <v>14.25</v>
      </c>
    </row>
    <row r="314" spans="1:7">
      <c r="A314" s="4" t="s">
        <v>269</v>
      </c>
      <c r="B314" s="21">
        <v>904</v>
      </c>
      <c r="C314" s="24" t="s">
        <v>116</v>
      </c>
      <c r="D314" s="24" t="s">
        <v>123</v>
      </c>
      <c r="E314" s="24" t="s">
        <v>160</v>
      </c>
      <c r="F314" s="24" t="s">
        <v>270</v>
      </c>
      <c r="G314" s="31">
        <f>G315</f>
        <v>14.25</v>
      </c>
    </row>
    <row r="315" spans="1:7" ht="25.5">
      <c r="A315" s="4" t="s">
        <v>273</v>
      </c>
      <c r="B315" s="21">
        <v>904</v>
      </c>
      <c r="C315" s="24" t="s">
        <v>116</v>
      </c>
      <c r="D315" s="24" t="s">
        <v>123</v>
      </c>
      <c r="E315" s="24" t="s">
        <v>160</v>
      </c>
      <c r="F315" s="24" t="s">
        <v>274</v>
      </c>
      <c r="G315" s="31">
        <v>14.25</v>
      </c>
    </row>
    <row r="316" spans="1:7" ht="51">
      <c r="A316" s="3" t="s">
        <v>98</v>
      </c>
      <c r="B316" s="27">
        <v>906</v>
      </c>
      <c r="C316" s="27"/>
      <c r="D316" s="27"/>
      <c r="E316" s="27"/>
      <c r="F316" s="27"/>
      <c r="G316" s="30">
        <f>G317+G481+G512</f>
        <v>143542399.40000001</v>
      </c>
    </row>
    <row r="317" spans="1:7">
      <c r="A317" s="10" t="s">
        <v>54</v>
      </c>
      <c r="B317" s="22">
        <v>906</v>
      </c>
      <c r="C317" s="23" t="s">
        <v>161</v>
      </c>
      <c r="D317" s="22"/>
      <c r="E317" s="22"/>
      <c r="F317" s="22"/>
      <c r="G317" s="32">
        <f>G318+G344+G407+G436</f>
        <v>134580190.41999999</v>
      </c>
    </row>
    <row r="318" spans="1:7">
      <c r="A318" s="11" t="s">
        <v>55</v>
      </c>
      <c r="B318" s="25">
        <v>906</v>
      </c>
      <c r="C318" s="26" t="s">
        <v>161</v>
      </c>
      <c r="D318" s="26" t="s">
        <v>100</v>
      </c>
      <c r="E318" s="25"/>
      <c r="F318" s="25"/>
      <c r="G318" s="29">
        <f>G338+G324+G319</f>
        <v>8812624.9199999999</v>
      </c>
    </row>
    <row r="319" spans="1:7">
      <c r="A319" s="3" t="s">
        <v>22</v>
      </c>
      <c r="B319" s="21">
        <v>906</v>
      </c>
      <c r="C319" s="24" t="s">
        <v>161</v>
      </c>
      <c r="D319" s="24" t="s">
        <v>100</v>
      </c>
      <c r="E319" s="28" t="s">
        <v>125</v>
      </c>
      <c r="F319" s="25"/>
      <c r="G319" s="30">
        <f>G320</f>
        <v>2607110.4300000002</v>
      </c>
    </row>
    <row r="320" spans="1:7" ht="38.25">
      <c r="A320" s="4" t="s">
        <v>237</v>
      </c>
      <c r="B320" s="21">
        <v>906</v>
      </c>
      <c r="C320" s="24" t="s">
        <v>161</v>
      </c>
      <c r="D320" s="24" t="s">
        <v>100</v>
      </c>
      <c r="E320" s="24" t="s">
        <v>236</v>
      </c>
      <c r="F320" s="25"/>
      <c r="G320" s="31">
        <f>G321</f>
        <v>2607110.4300000002</v>
      </c>
    </row>
    <row r="321" spans="1:7" ht="51">
      <c r="A321" s="4" t="s">
        <v>230</v>
      </c>
      <c r="B321" s="21">
        <v>906</v>
      </c>
      <c r="C321" s="24" t="s">
        <v>161</v>
      </c>
      <c r="D321" s="24" t="s">
        <v>100</v>
      </c>
      <c r="E321" s="24" t="s">
        <v>236</v>
      </c>
      <c r="F321" s="24" t="s">
        <v>134</v>
      </c>
      <c r="G321" s="31">
        <f>G322</f>
        <v>2607110.4300000002</v>
      </c>
    </row>
    <row r="322" spans="1:7">
      <c r="A322" s="4" t="s">
        <v>28</v>
      </c>
      <c r="B322" s="21">
        <v>906</v>
      </c>
      <c r="C322" s="24" t="s">
        <v>161</v>
      </c>
      <c r="D322" s="24" t="s">
        <v>100</v>
      </c>
      <c r="E322" s="24" t="s">
        <v>236</v>
      </c>
      <c r="F322" s="24" t="s">
        <v>135</v>
      </c>
      <c r="G322" s="31">
        <f>G323</f>
        <v>2607110.4300000002</v>
      </c>
    </row>
    <row r="323" spans="1:7" ht="25.5">
      <c r="A323" s="4" t="s">
        <v>56</v>
      </c>
      <c r="B323" s="21">
        <v>906</v>
      </c>
      <c r="C323" s="24" t="s">
        <v>161</v>
      </c>
      <c r="D323" s="24" t="s">
        <v>100</v>
      </c>
      <c r="E323" s="24" t="s">
        <v>236</v>
      </c>
      <c r="F323" s="24" t="s">
        <v>167</v>
      </c>
      <c r="G323" s="31">
        <v>2607110.4300000002</v>
      </c>
    </row>
    <row r="324" spans="1:7">
      <c r="A324" s="10" t="s">
        <v>18</v>
      </c>
      <c r="B324" s="22">
        <v>906</v>
      </c>
      <c r="C324" s="23" t="s">
        <v>161</v>
      </c>
      <c r="D324" s="23" t="s">
        <v>100</v>
      </c>
      <c r="E324" s="23" t="s">
        <v>119</v>
      </c>
      <c r="F324" s="28"/>
      <c r="G324" s="32">
        <f>G325+G330+G334</f>
        <v>683635</v>
      </c>
    </row>
    <row r="325" spans="1:7" ht="63.75">
      <c r="A325" s="11" t="s">
        <v>228</v>
      </c>
      <c r="B325" s="25">
        <v>906</v>
      </c>
      <c r="C325" s="26" t="s">
        <v>161</v>
      </c>
      <c r="D325" s="26" t="s">
        <v>100</v>
      </c>
      <c r="E325" s="26" t="s">
        <v>229</v>
      </c>
      <c r="F325" s="26"/>
      <c r="G325" s="29">
        <f t="shared" ref="G325:G327" si="10">G326</f>
        <v>8235</v>
      </c>
    </row>
    <row r="326" spans="1:7" ht="129" customHeight="1">
      <c r="A326" s="4" t="s">
        <v>271</v>
      </c>
      <c r="B326" s="25">
        <v>906</v>
      </c>
      <c r="C326" s="26" t="s">
        <v>161</v>
      </c>
      <c r="D326" s="26" t="s">
        <v>100</v>
      </c>
      <c r="E326" s="24" t="s">
        <v>272</v>
      </c>
      <c r="F326" s="24"/>
      <c r="G326" s="31">
        <f t="shared" si="10"/>
        <v>8235</v>
      </c>
    </row>
    <row r="327" spans="1:7" ht="51">
      <c r="A327" s="4" t="s">
        <v>230</v>
      </c>
      <c r="B327" s="25">
        <v>906</v>
      </c>
      <c r="C327" s="26" t="s">
        <v>161</v>
      </c>
      <c r="D327" s="26" t="s">
        <v>100</v>
      </c>
      <c r="E327" s="24" t="s">
        <v>272</v>
      </c>
      <c r="F327" s="24" t="s">
        <v>134</v>
      </c>
      <c r="G327" s="31">
        <f t="shared" si="10"/>
        <v>8235</v>
      </c>
    </row>
    <row r="328" spans="1:7">
      <c r="A328" s="4" t="s">
        <v>28</v>
      </c>
      <c r="B328" s="25">
        <v>906</v>
      </c>
      <c r="C328" s="26" t="s">
        <v>161</v>
      </c>
      <c r="D328" s="26" t="s">
        <v>100</v>
      </c>
      <c r="E328" s="24" t="s">
        <v>272</v>
      </c>
      <c r="F328" s="24" t="s">
        <v>135</v>
      </c>
      <c r="G328" s="31">
        <f>G329</f>
        <v>8235</v>
      </c>
    </row>
    <row r="329" spans="1:7" ht="14.25" customHeight="1">
      <c r="A329" s="4" t="s">
        <v>56</v>
      </c>
      <c r="B329" s="25">
        <v>906</v>
      </c>
      <c r="C329" s="26" t="s">
        <v>161</v>
      </c>
      <c r="D329" s="26" t="s">
        <v>100</v>
      </c>
      <c r="E329" s="24" t="s">
        <v>272</v>
      </c>
      <c r="F329" s="24" t="s">
        <v>167</v>
      </c>
      <c r="G329" s="31">
        <v>8235</v>
      </c>
    </row>
    <row r="330" spans="1:7" ht="114.75">
      <c r="A330" s="4" t="s">
        <v>320</v>
      </c>
      <c r="B330" s="25">
        <v>906</v>
      </c>
      <c r="C330" s="26" t="s">
        <v>161</v>
      </c>
      <c r="D330" s="26" t="s">
        <v>100</v>
      </c>
      <c r="E330" s="24" t="s">
        <v>321</v>
      </c>
      <c r="F330" s="24"/>
      <c r="G330" s="29">
        <f t="shared" ref="G330:G331" si="11">G331</f>
        <v>339000</v>
      </c>
    </row>
    <row r="331" spans="1:7" ht="51">
      <c r="A331" s="4" t="s">
        <v>230</v>
      </c>
      <c r="B331" s="25">
        <v>906</v>
      </c>
      <c r="C331" s="26" t="s">
        <v>161</v>
      </c>
      <c r="D331" s="26" t="s">
        <v>100</v>
      </c>
      <c r="E331" s="24" t="s">
        <v>321</v>
      </c>
      <c r="F331" s="24" t="s">
        <v>134</v>
      </c>
      <c r="G331" s="31">
        <f t="shared" si="11"/>
        <v>339000</v>
      </c>
    </row>
    <row r="332" spans="1:7">
      <c r="A332" s="4" t="s">
        <v>28</v>
      </c>
      <c r="B332" s="25">
        <v>906</v>
      </c>
      <c r="C332" s="26" t="s">
        <v>161</v>
      </c>
      <c r="D332" s="26" t="s">
        <v>100</v>
      </c>
      <c r="E332" s="24" t="s">
        <v>321</v>
      </c>
      <c r="F332" s="24" t="s">
        <v>135</v>
      </c>
      <c r="G332" s="31">
        <f>G333</f>
        <v>339000</v>
      </c>
    </row>
    <row r="333" spans="1:7" ht="63.75">
      <c r="A333" s="4" t="s">
        <v>29</v>
      </c>
      <c r="B333" s="25">
        <v>906</v>
      </c>
      <c r="C333" s="26" t="s">
        <v>161</v>
      </c>
      <c r="D333" s="26" t="s">
        <v>100</v>
      </c>
      <c r="E333" s="24" t="s">
        <v>321</v>
      </c>
      <c r="F333" s="24" t="s">
        <v>136</v>
      </c>
      <c r="G333" s="31">
        <v>339000</v>
      </c>
    </row>
    <row r="334" spans="1:7" ht="89.25">
      <c r="A334" s="4" t="s">
        <v>339</v>
      </c>
      <c r="B334" s="25">
        <v>906</v>
      </c>
      <c r="C334" s="26" t="s">
        <v>161</v>
      </c>
      <c r="D334" s="26" t="s">
        <v>100</v>
      </c>
      <c r="E334" s="24" t="s">
        <v>338</v>
      </c>
      <c r="F334" s="24"/>
      <c r="G334" s="31">
        <f t="shared" ref="G334:G335" si="12">G335</f>
        <v>336400</v>
      </c>
    </row>
    <row r="335" spans="1:7" ht="51">
      <c r="A335" s="4" t="s">
        <v>230</v>
      </c>
      <c r="B335" s="25">
        <v>906</v>
      </c>
      <c r="C335" s="26" t="s">
        <v>161</v>
      </c>
      <c r="D335" s="26" t="s">
        <v>100</v>
      </c>
      <c r="E335" s="24" t="s">
        <v>338</v>
      </c>
      <c r="F335" s="24" t="s">
        <v>134</v>
      </c>
      <c r="G335" s="31">
        <f t="shared" si="12"/>
        <v>336400</v>
      </c>
    </row>
    <row r="336" spans="1:7">
      <c r="A336" s="4" t="s">
        <v>28</v>
      </c>
      <c r="B336" s="25">
        <v>906</v>
      </c>
      <c r="C336" s="26" t="s">
        <v>161</v>
      </c>
      <c r="D336" s="26" t="s">
        <v>100</v>
      </c>
      <c r="E336" s="24" t="s">
        <v>338</v>
      </c>
      <c r="F336" s="24" t="s">
        <v>135</v>
      </c>
      <c r="G336" s="31">
        <f>G337</f>
        <v>336400</v>
      </c>
    </row>
    <row r="337" spans="1:7" ht="63.75">
      <c r="A337" s="4" t="s">
        <v>29</v>
      </c>
      <c r="B337" s="25">
        <v>906</v>
      </c>
      <c r="C337" s="26" t="s">
        <v>161</v>
      </c>
      <c r="D337" s="26" t="s">
        <v>100</v>
      </c>
      <c r="E337" s="24" t="s">
        <v>338</v>
      </c>
      <c r="F337" s="24" t="s">
        <v>136</v>
      </c>
      <c r="G337" s="31">
        <v>336400</v>
      </c>
    </row>
    <row r="338" spans="1:7">
      <c r="A338" s="10" t="s">
        <v>27</v>
      </c>
      <c r="B338" s="22">
        <v>906</v>
      </c>
      <c r="C338" s="23" t="s">
        <v>161</v>
      </c>
      <c r="D338" s="23" t="s">
        <v>100</v>
      </c>
      <c r="E338" s="22" t="s">
        <v>132</v>
      </c>
      <c r="F338" s="22"/>
      <c r="G338" s="32">
        <f>G339</f>
        <v>5521879.4900000002</v>
      </c>
    </row>
    <row r="339" spans="1:7" ht="54.75" customHeight="1">
      <c r="A339" s="3" t="s">
        <v>241</v>
      </c>
      <c r="B339" s="27">
        <v>906</v>
      </c>
      <c r="C339" s="28" t="s">
        <v>161</v>
      </c>
      <c r="D339" s="28" t="s">
        <v>100</v>
      </c>
      <c r="E339" s="27" t="s">
        <v>162</v>
      </c>
      <c r="F339" s="27"/>
      <c r="G339" s="30">
        <f>G340</f>
        <v>5521879.4900000002</v>
      </c>
    </row>
    <row r="340" spans="1:7" ht="51">
      <c r="A340" s="4" t="s">
        <v>230</v>
      </c>
      <c r="B340" s="21">
        <v>906</v>
      </c>
      <c r="C340" s="24" t="s">
        <v>161</v>
      </c>
      <c r="D340" s="24" t="s">
        <v>100</v>
      </c>
      <c r="E340" s="21" t="s">
        <v>162</v>
      </c>
      <c r="F340" s="21">
        <v>600</v>
      </c>
      <c r="G340" s="31">
        <f>G341</f>
        <v>5521879.4900000002</v>
      </c>
    </row>
    <row r="341" spans="1:7">
      <c r="A341" s="4" t="s">
        <v>28</v>
      </c>
      <c r="B341" s="21">
        <v>906</v>
      </c>
      <c r="C341" s="24" t="s">
        <v>161</v>
      </c>
      <c r="D341" s="24" t="s">
        <v>100</v>
      </c>
      <c r="E341" s="21" t="s">
        <v>162</v>
      </c>
      <c r="F341" s="21">
        <v>610</v>
      </c>
      <c r="G341" s="31">
        <f>SUM(G342:G343)</f>
        <v>5521879.4900000002</v>
      </c>
    </row>
    <row r="342" spans="1:7" ht="63.75">
      <c r="A342" s="4" t="s">
        <v>29</v>
      </c>
      <c r="B342" s="21">
        <v>906</v>
      </c>
      <c r="C342" s="24" t="s">
        <v>161</v>
      </c>
      <c r="D342" s="24" t="s">
        <v>100</v>
      </c>
      <c r="E342" s="21" t="s">
        <v>162</v>
      </c>
      <c r="F342" s="21">
        <v>611</v>
      </c>
      <c r="G342" s="31">
        <v>3747795.81</v>
      </c>
    </row>
    <row r="343" spans="1:7" ht="18" customHeight="1">
      <c r="A343" s="4" t="s">
        <v>56</v>
      </c>
      <c r="B343" s="21">
        <v>906</v>
      </c>
      <c r="C343" s="24" t="s">
        <v>161</v>
      </c>
      <c r="D343" s="24" t="s">
        <v>100</v>
      </c>
      <c r="E343" s="21" t="s">
        <v>162</v>
      </c>
      <c r="F343" s="21">
        <v>612</v>
      </c>
      <c r="G343" s="31">
        <v>1774083.68</v>
      </c>
    </row>
    <row r="344" spans="1:7">
      <c r="A344" s="11" t="s">
        <v>57</v>
      </c>
      <c r="B344" s="25">
        <v>906</v>
      </c>
      <c r="C344" s="26" t="s">
        <v>161</v>
      </c>
      <c r="D344" s="26" t="s">
        <v>101</v>
      </c>
      <c r="E344" s="25"/>
      <c r="F344" s="25"/>
      <c r="G344" s="29">
        <f>SUM(G359,G383,G364,G392,G345,G354)</f>
        <v>120245079.7</v>
      </c>
    </row>
    <row r="345" spans="1:7">
      <c r="A345" s="3" t="s">
        <v>22</v>
      </c>
      <c r="B345" s="27">
        <v>906</v>
      </c>
      <c r="C345" s="28" t="s">
        <v>161</v>
      </c>
      <c r="D345" s="28" t="s">
        <v>101</v>
      </c>
      <c r="E345" s="28" t="s">
        <v>125</v>
      </c>
      <c r="F345" s="27"/>
      <c r="G345" s="30">
        <f>G350+G346</f>
        <v>978552.2</v>
      </c>
    </row>
    <row r="346" spans="1:7" ht="38.25">
      <c r="A346" s="4" t="s">
        <v>237</v>
      </c>
      <c r="B346" s="21">
        <v>906</v>
      </c>
      <c r="C346" s="24" t="s">
        <v>161</v>
      </c>
      <c r="D346" s="24" t="s">
        <v>101</v>
      </c>
      <c r="E346" s="24" t="s">
        <v>236</v>
      </c>
      <c r="F346" s="25"/>
      <c r="G346" s="31">
        <f>G347</f>
        <v>906524.76</v>
      </c>
    </row>
    <row r="347" spans="1:7" ht="51">
      <c r="A347" s="4" t="s">
        <v>230</v>
      </c>
      <c r="B347" s="21">
        <v>906</v>
      </c>
      <c r="C347" s="24" t="s">
        <v>161</v>
      </c>
      <c r="D347" s="24" t="s">
        <v>101</v>
      </c>
      <c r="E347" s="24" t="s">
        <v>236</v>
      </c>
      <c r="F347" s="24" t="s">
        <v>134</v>
      </c>
      <c r="G347" s="31">
        <f>G348</f>
        <v>906524.76</v>
      </c>
    </row>
    <row r="348" spans="1:7">
      <c r="A348" s="4" t="s">
        <v>28</v>
      </c>
      <c r="B348" s="21">
        <v>906</v>
      </c>
      <c r="C348" s="24" t="s">
        <v>161</v>
      </c>
      <c r="D348" s="24" t="s">
        <v>101</v>
      </c>
      <c r="E348" s="24" t="s">
        <v>236</v>
      </c>
      <c r="F348" s="24" t="s">
        <v>135</v>
      </c>
      <c r="G348" s="31">
        <f>G349</f>
        <v>906524.76</v>
      </c>
    </row>
    <row r="349" spans="1:7" ht="25.5">
      <c r="A349" s="4" t="s">
        <v>56</v>
      </c>
      <c r="B349" s="21">
        <v>906</v>
      </c>
      <c r="C349" s="24" t="s">
        <v>161</v>
      </c>
      <c r="D349" s="24" t="s">
        <v>101</v>
      </c>
      <c r="E349" s="24" t="s">
        <v>236</v>
      </c>
      <c r="F349" s="24" t="s">
        <v>167</v>
      </c>
      <c r="G349" s="31">
        <v>906524.76</v>
      </c>
    </row>
    <row r="350" spans="1:7">
      <c r="A350" s="4" t="s">
        <v>255</v>
      </c>
      <c r="B350" s="25">
        <v>906</v>
      </c>
      <c r="C350" s="26" t="s">
        <v>161</v>
      </c>
      <c r="D350" s="26" t="s">
        <v>101</v>
      </c>
      <c r="E350" s="24" t="s">
        <v>126</v>
      </c>
      <c r="F350" s="21"/>
      <c r="G350" s="31">
        <f t="shared" ref="G350:G351" si="13">G351</f>
        <v>72027.44</v>
      </c>
    </row>
    <row r="351" spans="1:7" ht="51">
      <c r="A351" s="4" t="s">
        <v>230</v>
      </c>
      <c r="B351" s="25">
        <v>906</v>
      </c>
      <c r="C351" s="26" t="s">
        <v>161</v>
      </c>
      <c r="D351" s="26" t="s">
        <v>101</v>
      </c>
      <c r="E351" s="24" t="s">
        <v>126</v>
      </c>
      <c r="F351" s="24" t="s">
        <v>134</v>
      </c>
      <c r="G351" s="31">
        <f t="shared" si="13"/>
        <v>72027.44</v>
      </c>
    </row>
    <row r="352" spans="1:7">
      <c r="A352" s="4" t="s">
        <v>28</v>
      </c>
      <c r="B352" s="25">
        <v>906</v>
      </c>
      <c r="C352" s="26" t="s">
        <v>161</v>
      </c>
      <c r="D352" s="26" t="s">
        <v>101</v>
      </c>
      <c r="E352" s="24" t="s">
        <v>126</v>
      </c>
      <c r="F352" s="24" t="s">
        <v>135</v>
      </c>
      <c r="G352" s="31">
        <f>G353</f>
        <v>72027.44</v>
      </c>
    </row>
    <row r="353" spans="1:7" ht="15.75" customHeight="1">
      <c r="A353" s="4" t="s">
        <v>56</v>
      </c>
      <c r="B353" s="25">
        <v>906</v>
      </c>
      <c r="C353" s="26" t="s">
        <v>161</v>
      </c>
      <c r="D353" s="26" t="s">
        <v>101</v>
      </c>
      <c r="E353" s="24" t="s">
        <v>126</v>
      </c>
      <c r="F353" s="24" t="s">
        <v>167</v>
      </c>
      <c r="G353" s="31">
        <v>72027.44</v>
      </c>
    </row>
    <row r="354" spans="1:7" ht="15.75" customHeight="1">
      <c r="A354" s="3" t="s">
        <v>295</v>
      </c>
      <c r="B354" s="27">
        <v>906</v>
      </c>
      <c r="C354" s="28" t="s">
        <v>161</v>
      </c>
      <c r="D354" s="28" t="s">
        <v>101</v>
      </c>
      <c r="E354" s="27" t="s">
        <v>297</v>
      </c>
      <c r="F354" s="24"/>
      <c r="G354" s="30">
        <f>G355</f>
        <v>1859296.43</v>
      </c>
    </row>
    <row r="355" spans="1:7" ht="29.25" customHeight="1">
      <c r="A355" s="4" t="s">
        <v>296</v>
      </c>
      <c r="B355" s="21">
        <v>906</v>
      </c>
      <c r="C355" s="24" t="s">
        <v>161</v>
      </c>
      <c r="D355" s="24" t="s">
        <v>101</v>
      </c>
      <c r="E355" s="21" t="s">
        <v>298</v>
      </c>
      <c r="F355" s="24"/>
      <c r="G355" s="31">
        <f>G356</f>
        <v>1859296.43</v>
      </c>
    </row>
    <row r="356" spans="1:7" ht="54" customHeight="1">
      <c r="A356" s="4" t="s">
        <v>230</v>
      </c>
      <c r="B356" s="21">
        <v>906</v>
      </c>
      <c r="C356" s="24" t="s">
        <v>161</v>
      </c>
      <c r="D356" s="24" t="s">
        <v>101</v>
      </c>
      <c r="E356" s="21" t="s">
        <v>298</v>
      </c>
      <c r="F356" s="24" t="s">
        <v>134</v>
      </c>
      <c r="G356" s="31">
        <f>G357</f>
        <v>1859296.43</v>
      </c>
    </row>
    <row r="357" spans="1:7" ht="15.75" customHeight="1">
      <c r="A357" s="4" t="s">
        <v>28</v>
      </c>
      <c r="B357" s="21">
        <v>906</v>
      </c>
      <c r="C357" s="24" t="s">
        <v>161</v>
      </c>
      <c r="D357" s="24" t="s">
        <v>101</v>
      </c>
      <c r="E357" s="21" t="s">
        <v>298</v>
      </c>
      <c r="F357" s="24" t="s">
        <v>135</v>
      </c>
      <c r="G357" s="31">
        <f>G358</f>
        <v>1859296.43</v>
      </c>
    </row>
    <row r="358" spans="1:7" ht="15.75" customHeight="1">
      <c r="A358" s="4" t="s">
        <v>56</v>
      </c>
      <c r="B358" s="21">
        <v>906</v>
      </c>
      <c r="C358" s="24" t="s">
        <v>161</v>
      </c>
      <c r="D358" s="24" t="s">
        <v>101</v>
      </c>
      <c r="E358" s="21" t="s">
        <v>298</v>
      </c>
      <c r="F358" s="24" t="s">
        <v>167</v>
      </c>
      <c r="G358" s="31">
        <v>1859296.43</v>
      </c>
    </row>
    <row r="359" spans="1:7" ht="27">
      <c r="A359" s="10" t="s">
        <v>58</v>
      </c>
      <c r="B359" s="22">
        <v>906</v>
      </c>
      <c r="C359" s="23" t="s">
        <v>161</v>
      </c>
      <c r="D359" s="23" t="s">
        <v>101</v>
      </c>
      <c r="E359" s="22" t="s">
        <v>163</v>
      </c>
      <c r="F359" s="22"/>
      <c r="G359" s="32">
        <f>G360</f>
        <v>613100</v>
      </c>
    </row>
    <row r="360" spans="1:7" ht="25.5">
      <c r="A360" s="3" t="s">
        <v>59</v>
      </c>
      <c r="B360" s="27">
        <v>906</v>
      </c>
      <c r="C360" s="28" t="s">
        <v>161</v>
      </c>
      <c r="D360" s="28" t="s">
        <v>101</v>
      </c>
      <c r="E360" s="27" t="s">
        <v>164</v>
      </c>
      <c r="F360" s="21"/>
      <c r="G360" s="30">
        <f>G361</f>
        <v>613100</v>
      </c>
    </row>
    <row r="361" spans="1:7" ht="51">
      <c r="A361" s="4" t="s">
        <v>230</v>
      </c>
      <c r="B361" s="21">
        <v>906</v>
      </c>
      <c r="C361" s="24" t="s">
        <v>161</v>
      </c>
      <c r="D361" s="24" t="s">
        <v>101</v>
      </c>
      <c r="E361" s="21" t="s">
        <v>164</v>
      </c>
      <c r="F361" s="21">
        <v>600</v>
      </c>
      <c r="G361" s="31">
        <f>G362</f>
        <v>613100</v>
      </c>
    </row>
    <row r="362" spans="1:7">
      <c r="A362" s="4" t="s">
        <v>28</v>
      </c>
      <c r="B362" s="21">
        <v>906</v>
      </c>
      <c r="C362" s="24" t="s">
        <v>161</v>
      </c>
      <c r="D362" s="24" t="s">
        <v>101</v>
      </c>
      <c r="E362" s="21" t="s">
        <v>164</v>
      </c>
      <c r="F362" s="21">
        <v>610</v>
      </c>
      <c r="G362" s="31">
        <f>G363</f>
        <v>613100</v>
      </c>
    </row>
    <row r="363" spans="1:7" ht="15.75" customHeight="1">
      <c r="A363" s="4" t="s">
        <v>56</v>
      </c>
      <c r="B363" s="21">
        <v>906</v>
      </c>
      <c r="C363" s="24" t="s">
        <v>161</v>
      </c>
      <c r="D363" s="24" t="s">
        <v>101</v>
      </c>
      <c r="E363" s="21" t="s">
        <v>164</v>
      </c>
      <c r="F363" s="21">
        <v>612</v>
      </c>
      <c r="G363" s="31">
        <v>613100</v>
      </c>
    </row>
    <row r="364" spans="1:7">
      <c r="A364" s="10" t="s">
        <v>18</v>
      </c>
      <c r="B364" s="22">
        <v>906</v>
      </c>
      <c r="C364" s="23" t="s">
        <v>161</v>
      </c>
      <c r="D364" s="23" t="s">
        <v>101</v>
      </c>
      <c r="E364" s="23" t="s">
        <v>119</v>
      </c>
      <c r="F364" s="23"/>
      <c r="G364" s="32">
        <f>G365+G378</f>
        <v>5164160</v>
      </c>
    </row>
    <row r="365" spans="1:7" ht="63.75">
      <c r="A365" s="11" t="s">
        <v>228</v>
      </c>
      <c r="B365" s="25">
        <v>906</v>
      </c>
      <c r="C365" s="26" t="s">
        <v>161</v>
      </c>
      <c r="D365" s="26" t="s">
        <v>101</v>
      </c>
      <c r="E365" s="26" t="s">
        <v>229</v>
      </c>
      <c r="F365" s="26"/>
      <c r="G365" s="29">
        <f>G370+G366+G374</f>
        <v>4728160</v>
      </c>
    </row>
    <row r="366" spans="1:7" ht="132.75" customHeight="1">
      <c r="A366" s="4" t="s">
        <v>271</v>
      </c>
      <c r="B366" s="21">
        <v>906</v>
      </c>
      <c r="C366" s="24" t="s">
        <v>161</v>
      </c>
      <c r="D366" s="24" t="s">
        <v>101</v>
      </c>
      <c r="E366" s="24" t="s">
        <v>272</v>
      </c>
      <c r="F366" s="24"/>
      <c r="G366" s="31">
        <f t="shared" ref="G366:G367" si="14">G367</f>
        <v>501060</v>
      </c>
    </row>
    <row r="367" spans="1:7" ht="51">
      <c r="A367" s="4" t="s">
        <v>230</v>
      </c>
      <c r="B367" s="21">
        <v>906</v>
      </c>
      <c r="C367" s="24" t="s">
        <v>161</v>
      </c>
      <c r="D367" s="24" t="s">
        <v>101</v>
      </c>
      <c r="E367" s="24" t="s">
        <v>272</v>
      </c>
      <c r="F367" s="24" t="s">
        <v>134</v>
      </c>
      <c r="G367" s="31">
        <f t="shared" si="14"/>
        <v>501060</v>
      </c>
    </row>
    <row r="368" spans="1:7">
      <c r="A368" s="4" t="s">
        <v>28</v>
      </c>
      <c r="B368" s="21">
        <v>906</v>
      </c>
      <c r="C368" s="24" t="s">
        <v>161</v>
      </c>
      <c r="D368" s="24" t="s">
        <v>101</v>
      </c>
      <c r="E368" s="24" t="s">
        <v>272</v>
      </c>
      <c r="F368" s="24" t="s">
        <v>135</v>
      </c>
      <c r="G368" s="31">
        <f>G369</f>
        <v>501060</v>
      </c>
    </row>
    <row r="369" spans="1:7" ht="15.75" customHeight="1">
      <c r="A369" s="4" t="s">
        <v>56</v>
      </c>
      <c r="B369" s="21">
        <v>906</v>
      </c>
      <c r="C369" s="24" t="s">
        <v>161</v>
      </c>
      <c r="D369" s="24" t="s">
        <v>101</v>
      </c>
      <c r="E369" s="24" t="s">
        <v>272</v>
      </c>
      <c r="F369" s="24" t="s">
        <v>167</v>
      </c>
      <c r="G369" s="31">
        <v>501060</v>
      </c>
    </row>
    <row r="370" spans="1:7" ht="114.75">
      <c r="A370" s="4" t="s">
        <v>257</v>
      </c>
      <c r="B370" s="21">
        <v>906</v>
      </c>
      <c r="C370" s="24" t="s">
        <v>161</v>
      </c>
      <c r="D370" s="24" t="s">
        <v>101</v>
      </c>
      <c r="E370" s="24" t="s">
        <v>256</v>
      </c>
      <c r="F370" s="24"/>
      <c r="G370" s="31">
        <f>G371</f>
        <v>4202800</v>
      </c>
    </row>
    <row r="371" spans="1:7" ht="51">
      <c r="A371" s="4" t="s">
        <v>230</v>
      </c>
      <c r="B371" s="21">
        <v>906</v>
      </c>
      <c r="C371" s="24" t="s">
        <v>161</v>
      </c>
      <c r="D371" s="24" t="s">
        <v>101</v>
      </c>
      <c r="E371" s="24" t="s">
        <v>256</v>
      </c>
      <c r="F371" s="21">
        <v>600</v>
      </c>
      <c r="G371" s="31">
        <f>G372</f>
        <v>4202800</v>
      </c>
    </row>
    <row r="372" spans="1:7">
      <c r="A372" s="4" t="s">
        <v>28</v>
      </c>
      <c r="B372" s="21">
        <v>906</v>
      </c>
      <c r="C372" s="24" t="s">
        <v>161</v>
      </c>
      <c r="D372" s="24" t="s">
        <v>101</v>
      </c>
      <c r="E372" s="24" t="s">
        <v>256</v>
      </c>
      <c r="F372" s="21">
        <v>610</v>
      </c>
      <c r="G372" s="31">
        <f>G373</f>
        <v>4202800</v>
      </c>
    </row>
    <row r="373" spans="1:7" ht="17.25" customHeight="1">
      <c r="A373" s="4" t="s">
        <v>56</v>
      </c>
      <c r="B373" s="21">
        <v>906</v>
      </c>
      <c r="C373" s="24" t="s">
        <v>161</v>
      </c>
      <c r="D373" s="24" t="s">
        <v>101</v>
      </c>
      <c r="E373" s="24" t="s">
        <v>256</v>
      </c>
      <c r="F373" s="21">
        <v>612</v>
      </c>
      <c r="G373" s="31">
        <v>4202800</v>
      </c>
    </row>
    <row r="374" spans="1:7" ht="89.25">
      <c r="A374" s="4" t="s">
        <v>339</v>
      </c>
      <c r="B374" s="21">
        <v>906</v>
      </c>
      <c r="C374" s="24" t="s">
        <v>161</v>
      </c>
      <c r="D374" s="24" t="s">
        <v>101</v>
      </c>
      <c r="E374" s="24" t="s">
        <v>338</v>
      </c>
      <c r="F374" s="24"/>
      <c r="G374" s="31">
        <f t="shared" ref="G374:G375" si="15">G375</f>
        <v>24300</v>
      </c>
    </row>
    <row r="375" spans="1:7" ht="51">
      <c r="A375" s="4" t="s">
        <v>230</v>
      </c>
      <c r="B375" s="21">
        <v>906</v>
      </c>
      <c r="C375" s="24" t="s">
        <v>161</v>
      </c>
      <c r="D375" s="24" t="s">
        <v>101</v>
      </c>
      <c r="E375" s="24" t="s">
        <v>338</v>
      </c>
      <c r="F375" s="24" t="s">
        <v>134</v>
      </c>
      <c r="G375" s="31">
        <f t="shared" si="15"/>
        <v>24300</v>
      </c>
    </row>
    <row r="376" spans="1:7">
      <c r="A376" s="4" t="s">
        <v>28</v>
      </c>
      <c r="B376" s="21">
        <v>906</v>
      </c>
      <c r="C376" s="24" t="s">
        <v>161</v>
      </c>
      <c r="D376" s="24" t="s">
        <v>101</v>
      </c>
      <c r="E376" s="24" t="s">
        <v>338</v>
      </c>
      <c r="F376" s="24" t="s">
        <v>135</v>
      </c>
      <c r="G376" s="31">
        <f>G377</f>
        <v>24300</v>
      </c>
    </row>
    <row r="377" spans="1:7" ht="17.25" customHeight="1">
      <c r="A377" s="4" t="s">
        <v>29</v>
      </c>
      <c r="B377" s="21">
        <v>906</v>
      </c>
      <c r="C377" s="24" t="s">
        <v>161</v>
      </c>
      <c r="D377" s="24" t="s">
        <v>101</v>
      </c>
      <c r="E377" s="24" t="s">
        <v>338</v>
      </c>
      <c r="F377" s="24" t="s">
        <v>136</v>
      </c>
      <c r="G377" s="31">
        <v>24300</v>
      </c>
    </row>
    <row r="378" spans="1:7" ht="31.5" customHeight="1">
      <c r="A378" s="11" t="s">
        <v>252</v>
      </c>
      <c r="B378" s="25">
        <v>906</v>
      </c>
      <c r="C378" s="26" t="s">
        <v>161</v>
      </c>
      <c r="D378" s="26" t="s">
        <v>101</v>
      </c>
      <c r="E378" s="26" t="s">
        <v>253</v>
      </c>
      <c r="F378" s="25"/>
      <c r="G378" s="29">
        <f>G379</f>
        <v>436000</v>
      </c>
    </row>
    <row r="379" spans="1:7">
      <c r="A379" s="3" t="s">
        <v>250</v>
      </c>
      <c r="B379" s="27">
        <v>906</v>
      </c>
      <c r="C379" s="28" t="s">
        <v>161</v>
      </c>
      <c r="D379" s="28" t="s">
        <v>101</v>
      </c>
      <c r="E379" s="27" t="s">
        <v>251</v>
      </c>
      <c r="F379" s="17"/>
      <c r="G379" s="30">
        <f>G380</f>
        <v>436000</v>
      </c>
    </row>
    <row r="380" spans="1:7" ht="51">
      <c r="A380" s="4" t="s">
        <v>230</v>
      </c>
      <c r="B380" s="21">
        <v>906</v>
      </c>
      <c r="C380" s="24" t="s">
        <v>161</v>
      </c>
      <c r="D380" s="24" t="s">
        <v>101</v>
      </c>
      <c r="E380" s="21" t="s">
        <v>251</v>
      </c>
      <c r="F380" s="17">
        <v>600</v>
      </c>
      <c r="G380" s="31">
        <f>G381</f>
        <v>436000</v>
      </c>
    </row>
    <row r="381" spans="1:7">
      <c r="A381" s="4" t="s">
        <v>28</v>
      </c>
      <c r="B381" s="21">
        <v>906</v>
      </c>
      <c r="C381" s="24" t="s">
        <v>161</v>
      </c>
      <c r="D381" s="24" t="s">
        <v>101</v>
      </c>
      <c r="E381" s="21" t="s">
        <v>251</v>
      </c>
      <c r="F381" s="17">
        <v>610</v>
      </c>
      <c r="G381" s="31">
        <f>G382</f>
        <v>436000</v>
      </c>
    </row>
    <row r="382" spans="1:7" ht="14.25" customHeight="1">
      <c r="A382" s="4" t="s">
        <v>56</v>
      </c>
      <c r="B382" s="21">
        <v>906</v>
      </c>
      <c r="C382" s="24" t="s">
        <v>161</v>
      </c>
      <c r="D382" s="24" t="s">
        <v>101</v>
      </c>
      <c r="E382" s="21" t="s">
        <v>251</v>
      </c>
      <c r="F382" s="17">
        <v>612</v>
      </c>
      <c r="G382" s="31">
        <v>436000</v>
      </c>
    </row>
    <row r="383" spans="1:7" ht="54">
      <c r="A383" s="10" t="s">
        <v>60</v>
      </c>
      <c r="B383" s="22">
        <v>906</v>
      </c>
      <c r="C383" s="23" t="s">
        <v>161</v>
      </c>
      <c r="D383" s="23" t="s">
        <v>101</v>
      </c>
      <c r="E383" s="22" t="s">
        <v>150</v>
      </c>
      <c r="F383" s="19"/>
      <c r="G383" s="33">
        <f>G388+G384</f>
        <v>86091027.609999999</v>
      </c>
    </row>
    <row r="384" spans="1:7" ht="76.5">
      <c r="A384" s="3" t="s">
        <v>259</v>
      </c>
      <c r="B384" s="27">
        <v>906</v>
      </c>
      <c r="C384" s="28" t="s">
        <v>161</v>
      </c>
      <c r="D384" s="28" t="s">
        <v>101</v>
      </c>
      <c r="E384" s="27" t="s">
        <v>258</v>
      </c>
      <c r="F384" s="17"/>
      <c r="G384" s="51">
        <f>G385</f>
        <v>1605427.61</v>
      </c>
    </row>
    <row r="385" spans="1:7" ht="51">
      <c r="A385" s="4" t="s">
        <v>230</v>
      </c>
      <c r="B385" s="21">
        <v>906</v>
      </c>
      <c r="C385" s="24" t="s">
        <v>161</v>
      </c>
      <c r="D385" s="24" t="s">
        <v>101</v>
      </c>
      <c r="E385" s="21" t="s">
        <v>258</v>
      </c>
      <c r="F385" s="21">
        <v>600</v>
      </c>
      <c r="G385" s="50">
        <f>G386</f>
        <v>1605427.61</v>
      </c>
    </row>
    <row r="386" spans="1:7">
      <c r="A386" s="4" t="s">
        <v>28</v>
      </c>
      <c r="B386" s="21">
        <v>906</v>
      </c>
      <c r="C386" s="24" t="s">
        <v>161</v>
      </c>
      <c r="D386" s="24" t="s">
        <v>101</v>
      </c>
      <c r="E386" s="21" t="s">
        <v>258</v>
      </c>
      <c r="F386" s="24">
        <v>610</v>
      </c>
      <c r="G386" s="50">
        <f>G387</f>
        <v>1605427.61</v>
      </c>
    </row>
    <row r="387" spans="1:7" ht="13.5" customHeight="1">
      <c r="A387" s="4" t="s">
        <v>56</v>
      </c>
      <c r="B387" s="21">
        <v>906</v>
      </c>
      <c r="C387" s="24" t="s">
        <v>161</v>
      </c>
      <c r="D387" s="24" t="s">
        <v>101</v>
      </c>
      <c r="E387" s="21" t="s">
        <v>258</v>
      </c>
      <c r="F387" s="24">
        <v>612</v>
      </c>
      <c r="G387" s="50">
        <v>1605427.61</v>
      </c>
    </row>
    <row r="388" spans="1:7" ht="38.25">
      <c r="A388" s="3" t="s">
        <v>61</v>
      </c>
      <c r="B388" s="27">
        <v>906</v>
      </c>
      <c r="C388" s="28" t="s">
        <v>161</v>
      </c>
      <c r="D388" s="28" t="s">
        <v>101</v>
      </c>
      <c r="E388" s="27" t="s">
        <v>165</v>
      </c>
      <c r="F388" s="28"/>
      <c r="G388" s="34">
        <f>G389</f>
        <v>84485600</v>
      </c>
    </row>
    <row r="389" spans="1:7" ht="51">
      <c r="A389" s="4" t="s">
        <v>230</v>
      </c>
      <c r="B389" s="21">
        <v>906</v>
      </c>
      <c r="C389" s="24" t="s">
        <v>161</v>
      </c>
      <c r="D389" s="24" t="s">
        <v>101</v>
      </c>
      <c r="E389" s="21" t="s">
        <v>165</v>
      </c>
      <c r="F389" s="24" t="s">
        <v>134</v>
      </c>
      <c r="G389" s="35">
        <f>G390</f>
        <v>84485600</v>
      </c>
    </row>
    <row r="390" spans="1:7">
      <c r="A390" s="4" t="s">
        <v>28</v>
      </c>
      <c r="B390" s="21">
        <v>906</v>
      </c>
      <c r="C390" s="24" t="s">
        <v>161</v>
      </c>
      <c r="D390" s="24" t="s">
        <v>101</v>
      </c>
      <c r="E390" s="21" t="s">
        <v>165</v>
      </c>
      <c r="F390" s="24" t="s">
        <v>135</v>
      </c>
      <c r="G390" s="31">
        <f>G391</f>
        <v>84485600</v>
      </c>
    </row>
    <row r="391" spans="1:7" ht="63.75">
      <c r="A391" s="4" t="s">
        <v>29</v>
      </c>
      <c r="B391" s="21">
        <v>906</v>
      </c>
      <c r="C391" s="24" t="s">
        <v>161</v>
      </c>
      <c r="D391" s="24" t="s">
        <v>101</v>
      </c>
      <c r="E391" s="21" t="s">
        <v>165</v>
      </c>
      <c r="F391" s="24" t="s">
        <v>136</v>
      </c>
      <c r="G391" s="31">
        <v>84485600</v>
      </c>
    </row>
    <row r="392" spans="1:7">
      <c r="A392" s="10" t="s">
        <v>27</v>
      </c>
      <c r="B392" s="22">
        <v>906</v>
      </c>
      <c r="C392" s="23" t="s">
        <v>161</v>
      </c>
      <c r="D392" s="23" t="s">
        <v>101</v>
      </c>
      <c r="E392" s="22" t="s">
        <v>132</v>
      </c>
      <c r="F392" s="23"/>
      <c r="G392" s="36">
        <f>SUM(G393,G398,G403)</f>
        <v>25538943.459999997</v>
      </c>
    </row>
    <row r="393" spans="1:7" ht="92.25" customHeight="1">
      <c r="A393" s="3" t="s">
        <v>246</v>
      </c>
      <c r="B393" s="27">
        <v>906</v>
      </c>
      <c r="C393" s="28" t="s">
        <v>161</v>
      </c>
      <c r="D393" s="28" t="s">
        <v>101</v>
      </c>
      <c r="E393" s="27" t="s">
        <v>166</v>
      </c>
      <c r="F393" s="24"/>
      <c r="G393" s="38">
        <f>G394</f>
        <v>20066735.239999998</v>
      </c>
    </row>
    <row r="394" spans="1:7" ht="51">
      <c r="A394" s="4" t="s">
        <v>230</v>
      </c>
      <c r="B394" s="21">
        <v>906</v>
      </c>
      <c r="C394" s="24" t="s">
        <v>161</v>
      </c>
      <c r="D394" s="24" t="s">
        <v>101</v>
      </c>
      <c r="E394" s="21" t="s">
        <v>166</v>
      </c>
      <c r="F394" s="24" t="s">
        <v>134</v>
      </c>
      <c r="G394" s="37">
        <f>G395</f>
        <v>20066735.239999998</v>
      </c>
    </row>
    <row r="395" spans="1:7">
      <c r="A395" s="4" t="s">
        <v>28</v>
      </c>
      <c r="B395" s="21">
        <v>906</v>
      </c>
      <c r="C395" s="24" t="s">
        <v>161</v>
      </c>
      <c r="D395" s="24" t="s">
        <v>101</v>
      </c>
      <c r="E395" s="21" t="s">
        <v>166</v>
      </c>
      <c r="F395" s="24" t="s">
        <v>135</v>
      </c>
      <c r="G395" s="37">
        <f>SUM(G396:G397)</f>
        <v>20066735.239999998</v>
      </c>
    </row>
    <row r="396" spans="1:7" ht="63.75">
      <c r="A396" s="4" t="s">
        <v>29</v>
      </c>
      <c r="B396" s="21">
        <v>906</v>
      </c>
      <c r="C396" s="24" t="s">
        <v>161</v>
      </c>
      <c r="D396" s="24" t="s">
        <v>101</v>
      </c>
      <c r="E396" s="21" t="s">
        <v>166</v>
      </c>
      <c r="F396" s="24" t="s">
        <v>136</v>
      </c>
      <c r="G396" s="37">
        <v>4113171.96</v>
      </c>
    </row>
    <row r="397" spans="1:7" ht="18.75" customHeight="1">
      <c r="A397" s="4" t="s">
        <v>56</v>
      </c>
      <c r="B397" s="21">
        <v>906</v>
      </c>
      <c r="C397" s="24" t="s">
        <v>161</v>
      </c>
      <c r="D397" s="24" t="s">
        <v>101</v>
      </c>
      <c r="E397" s="21" t="s">
        <v>166</v>
      </c>
      <c r="F397" s="24" t="s">
        <v>167</v>
      </c>
      <c r="G397" s="37">
        <v>15953563.279999999</v>
      </c>
    </row>
    <row r="398" spans="1:7" ht="55.5" customHeight="1">
      <c r="A398" s="3" t="s">
        <v>247</v>
      </c>
      <c r="B398" s="27">
        <v>906</v>
      </c>
      <c r="C398" s="28" t="s">
        <v>161</v>
      </c>
      <c r="D398" s="28" t="s">
        <v>101</v>
      </c>
      <c r="E398" s="27" t="s">
        <v>168</v>
      </c>
      <c r="F398" s="28"/>
      <c r="G398" s="38">
        <f>G399</f>
        <v>4356572</v>
      </c>
    </row>
    <row r="399" spans="1:7" ht="51">
      <c r="A399" s="4" t="s">
        <v>230</v>
      </c>
      <c r="B399" s="21">
        <v>906</v>
      </c>
      <c r="C399" s="24" t="s">
        <v>161</v>
      </c>
      <c r="D399" s="24" t="s">
        <v>101</v>
      </c>
      <c r="E399" s="21" t="s">
        <v>168</v>
      </c>
      <c r="F399" s="24" t="s">
        <v>134</v>
      </c>
      <c r="G399" s="37">
        <f>G400</f>
        <v>4356572</v>
      </c>
    </row>
    <row r="400" spans="1:7">
      <c r="A400" s="4" t="s">
        <v>28</v>
      </c>
      <c r="B400" s="21">
        <v>906</v>
      </c>
      <c r="C400" s="24" t="s">
        <v>161</v>
      </c>
      <c r="D400" s="24" t="s">
        <v>101</v>
      </c>
      <c r="E400" s="21" t="s">
        <v>168</v>
      </c>
      <c r="F400" s="24" t="s">
        <v>135</v>
      </c>
      <c r="G400" s="37">
        <f>SUM(G401:G402)</f>
        <v>4356572</v>
      </c>
    </row>
    <row r="401" spans="1:7" ht="63.75">
      <c r="A401" s="4" t="s">
        <v>29</v>
      </c>
      <c r="B401" s="21">
        <v>906</v>
      </c>
      <c r="C401" s="24" t="s">
        <v>161</v>
      </c>
      <c r="D401" s="24" t="s">
        <v>101</v>
      </c>
      <c r="E401" s="21" t="s">
        <v>168</v>
      </c>
      <c r="F401" s="24" t="s">
        <v>136</v>
      </c>
      <c r="G401" s="37">
        <v>4337478.87</v>
      </c>
    </row>
    <row r="402" spans="1:7" ht="25.5">
      <c r="A402" s="4" t="s">
        <v>56</v>
      </c>
      <c r="B402" s="21">
        <v>906</v>
      </c>
      <c r="C402" s="24" t="s">
        <v>161</v>
      </c>
      <c r="D402" s="24" t="s">
        <v>101</v>
      </c>
      <c r="E402" s="21" t="s">
        <v>168</v>
      </c>
      <c r="F402" s="24" t="s">
        <v>167</v>
      </c>
      <c r="G402" s="37">
        <v>19093.13</v>
      </c>
    </row>
    <row r="403" spans="1:7" ht="76.5">
      <c r="A403" s="3" t="s">
        <v>249</v>
      </c>
      <c r="B403" s="27">
        <v>906</v>
      </c>
      <c r="C403" s="28" t="s">
        <v>161</v>
      </c>
      <c r="D403" s="28" t="s">
        <v>101</v>
      </c>
      <c r="E403" s="27" t="s">
        <v>169</v>
      </c>
      <c r="F403" s="28"/>
      <c r="G403" s="38">
        <f>G404</f>
        <v>1115636.22</v>
      </c>
    </row>
    <row r="404" spans="1:7" ht="51">
      <c r="A404" s="4" t="s">
        <v>230</v>
      </c>
      <c r="B404" s="21">
        <v>906</v>
      </c>
      <c r="C404" s="24" t="s">
        <v>161</v>
      </c>
      <c r="D404" s="24" t="s">
        <v>101</v>
      </c>
      <c r="E404" s="21" t="s">
        <v>169</v>
      </c>
      <c r="F404" s="24" t="s">
        <v>134</v>
      </c>
      <c r="G404" s="37">
        <f>G405</f>
        <v>1115636.22</v>
      </c>
    </row>
    <row r="405" spans="1:7">
      <c r="A405" s="4" t="s">
        <v>28</v>
      </c>
      <c r="B405" s="21">
        <v>906</v>
      </c>
      <c r="C405" s="24" t="s">
        <v>161</v>
      </c>
      <c r="D405" s="24" t="s">
        <v>101</v>
      </c>
      <c r="E405" s="21" t="s">
        <v>169</v>
      </c>
      <c r="F405" s="24" t="s">
        <v>135</v>
      </c>
      <c r="G405" s="37">
        <f>SUM(G406)</f>
        <v>1115636.22</v>
      </c>
    </row>
    <row r="406" spans="1:7" ht="15.75" customHeight="1">
      <c r="A406" s="4" t="s">
        <v>56</v>
      </c>
      <c r="B406" s="21">
        <v>906</v>
      </c>
      <c r="C406" s="24" t="s">
        <v>161</v>
      </c>
      <c r="D406" s="24" t="s">
        <v>101</v>
      </c>
      <c r="E406" s="21" t="s">
        <v>169</v>
      </c>
      <c r="F406" s="24" t="s">
        <v>167</v>
      </c>
      <c r="G406" s="37">
        <v>1115636.22</v>
      </c>
    </row>
    <row r="407" spans="1:7">
      <c r="A407" s="12" t="s">
        <v>62</v>
      </c>
      <c r="B407" s="25">
        <v>906</v>
      </c>
      <c r="C407" s="26" t="s">
        <v>161</v>
      </c>
      <c r="D407" s="26" t="s">
        <v>161</v>
      </c>
      <c r="E407" s="25"/>
      <c r="F407" s="26"/>
      <c r="G407" s="39">
        <f>G418+G408+G413</f>
        <v>737852.96</v>
      </c>
    </row>
    <row r="408" spans="1:7" ht="54">
      <c r="A408" s="10" t="s">
        <v>60</v>
      </c>
      <c r="B408" s="22">
        <v>906</v>
      </c>
      <c r="C408" s="23" t="s">
        <v>161</v>
      </c>
      <c r="D408" s="23" t="s">
        <v>161</v>
      </c>
      <c r="E408" s="22" t="s">
        <v>150</v>
      </c>
      <c r="F408" s="26"/>
      <c r="G408" s="36">
        <f>G409</f>
        <v>674650.89</v>
      </c>
    </row>
    <row r="409" spans="1:7" ht="51">
      <c r="A409" s="52" t="s">
        <v>276</v>
      </c>
      <c r="B409" s="21">
        <v>906</v>
      </c>
      <c r="C409" s="24" t="s">
        <v>161</v>
      </c>
      <c r="D409" s="24" t="s">
        <v>161</v>
      </c>
      <c r="E409" s="21" t="s">
        <v>277</v>
      </c>
      <c r="F409" s="24"/>
      <c r="G409" s="37">
        <f>G410</f>
        <v>674650.89</v>
      </c>
    </row>
    <row r="410" spans="1:7" ht="51">
      <c r="A410" s="4" t="s">
        <v>230</v>
      </c>
      <c r="B410" s="21">
        <v>906</v>
      </c>
      <c r="C410" s="24" t="s">
        <v>161</v>
      </c>
      <c r="D410" s="24" t="s">
        <v>161</v>
      </c>
      <c r="E410" s="21" t="s">
        <v>277</v>
      </c>
      <c r="F410" s="24" t="s">
        <v>134</v>
      </c>
      <c r="G410" s="37">
        <f t="shared" ref="G410" si="16">G411</f>
        <v>674650.89</v>
      </c>
    </row>
    <row r="411" spans="1:7">
      <c r="A411" s="4" t="s">
        <v>28</v>
      </c>
      <c r="B411" s="21">
        <v>906</v>
      </c>
      <c r="C411" s="24" t="s">
        <v>161</v>
      </c>
      <c r="D411" s="24" t="s">
        <v>161</v>
      </c>
      <c r="E411" s="21" t="s">
        <v>277</v>
      </c>
      <c r="F411" s="24" t="s">
        <v>135</v>
      </c>
      <c r="G411" s="37">
        <f>G412</f>
        <v>674650.89</v>
      </c>
    </row>
    <row r="412" spans="1:7" ht="15" customHeight="1">
      <c r="A412" s="4" t="s">
        <v>56</v>
      </c>
      <c r="B412" s="21">
        <v>906</v>
      </c>
      <c r="C412" s="24" t="s">
        <v>161</v>
      </c>
      <c r="D412" s="24" t="s">
        <v>161</v>
      </c>
      <c r="E412" s="21" t="s">
        <v>277</v>
      </c>
      <c r="F412" s="24" t="s">
        <v>167</v>
      </c>
      <c r="G412" s="37">
        <v>674650.89</v>
      </c>
    </row>
    <row r="413" spans="1:7" ht="15" customHeight="1">
      <c r="A413" s="10" t="s">
        <v>27</v>
      </c>
      <c r="B413" s="21">
        <v>906</v>
      </c>
      <c r="C413" s="23" t="s">
        <v>161</v>
      </c>
      <c r="D413" s="23" t="s">
        <v>161</v>
      </c>
      <c r="E413" s="43" t="s">
        <v>132</v>
      </c>
      <c r="F413" s="23"/>
      <c r="G413" s="36">
        <f t="shared" ref="G413:G415" si="17">G414</f>
        <v>7225</v>
      </c>
    </row>
    <row r="414" spans="1:7" ht="56.25" customHeight="1">
      <c r="A414" s="3" t="s">
        <v>289</v>
      </c>
      <c r="B414" s="21">
        <v>906</v>
      </c>
      <c r="C414" s="28" t="s">
        <v>161</v>
      </c>
      <c r="D414" s="28" t="s">
        <v>161</v>
      </c>
      <c r="E414" s="40" t="s">
        <v>288</v>
      </c>
      <c r="F414" s="28"/>
      <c r="G414" s="38">
        <f t="shared" si="17"/>
        <v>7225</v>
      </c>
    </row>
    <row r="415" spans="1:7" ht="57" customHeight="1">
      <c r="A415" s="4" t="s">
        <v>230</v>
      </c>
      <c r="B415" s="21">
        <v>906</v>
      </c>
      <c r="C415" s="24" t="s">
        <v>161</v>
      </c>
      <c r="D415" s="24" t="s">
        <v>161</v>
      </c>
      <c r="E415" s="41" t="s">
        <v>288</v>
      </c>
      <c r="F415" s="24" t="s">
        <v>134</v>
      </c>
      <c r="G415" s="37">
        <f t="shared" si="17"/>
        <v>7225</v>
      </c>
    </row>
    <row r="416" spans="1:7" ht="15" customHeight="1">
      <c r="A416" s="4" t="s">
        <v>28</v>
      </c>
      <c r="B416" s="21">
        <v>906</v>
      </c>
      <c r="C416" s="24" t="s">
        <v>161</v>
      </c>
      <c r="D416" s="24" t="s">
        <v>161</v>
      </c>
      <c r="E416" s="41" t="s">
        <v>288</v>
      </c>
      <c r="F416" s="24" t="s">
        <v>135</v>
      </c>
      <c r="G416" s="37">
        <f>G417</f>
        <v>7225</v>
      </c>
    </row>
    <row r="417" spans="1:7" ht="15" customHeight="1">
      <c r="A417" s="4" t="s">
        <v>56</v>
      </c>
      <c r="B417" s="21">
        <v>906</v>
      </c>
      <c r="C417" s="24" t="s">
        <v>161</v>
      </c>
      <c r="D417" s="24" t="s">
        <v>161</v>
      </c>
      <c r="E417" s="41" t="s">
        <v>288</v>
      </c>
      <c r="F417" s="24" t="s">
        <v>167</v>
      </c>
      <c r="G417" s="37">
        <v>7225</v>
      </c>
    </row>
    <row r="418" spans="1:7">
      <c r="A418" s="13" t="s">
        <v>30</v>
      </c>
      <c r="B418" s="22">
        <v>906</v>
      </c>
      <c r="C418" s="23" t="s">
        <v>161</v>
      </c>
      <c r="D418" s="23" t="s">
        <v>161</v>
      </c>
      <c r="E418" s="43" t="s">
        <v>137</v>
      </c>
      <c r="F418" s="23"/>
      <c r="G418" s="45">
        <f>G419</f>
        <v>55977.07</v>
      </c>
    </row>
    <row r="419" spans="1:7" ht="25.5">
      <c r="A419" s="3" t="s">
        <v>63</v>
      </c>
      <c r="B419" s="27">
        <v>906</v>
      </c>
      <c r="C419" s="28" t="s">
        <v>161</v>
      </c>
      <c r="D419" s="28" t="s">
        <v>161</v>
      </c>
      <c r="E419" s="40" t="s">
        <v>170</v>
      </c>
      <c r="F419" s="28"/>
      <c r="G419" s="44">
        <f>SUM(G420,G424,G428,G432)</f>
        <v>55977.07</v>
      </c>
    </row>
    <row r="420" spans="1:7" ht="39.75">
      <c r="A420" s="11" t="s">
        <v>93</v>
      </c>
      <c r="B420" s="25">
        <v>906</v>
      </c>
      <c r="C420" s="26" t="s">
        <v>161</v>
      </c>
      <c r="D420" s="26" t="s">
        <v>161</v>
      </c>
      <c r="E420" s="46" t="s">
        <v>171</v>
      </c>
      <c r="F420" s="26"/>
      <c r="G420" s="47">
        <f>G421</f>
        <v>31977.07</v>
      </c>
    </row>
    <row r="421" spans="1:7" ht="25.5">
      <c r="A421" s="4" t="s">
        <v>11</v>
      </c>
      <c r="B421" s="21">
        <v>906</v>
      </c>
      <c r="C421" s="24" t="s">
        <v>161</v>
      </c>
      <c r="D421" s="24" t="s">
        <v>161</v>
      </c>
      <c r="E421" s="41" t="s">
        <v>171</v>
      </c>
      <c r="F421" s="24" t="s">
        <v>110</v>
      </c>
      <c r="G421" s="42">
        <f>G422</f>
        <v>31977.07</v>
      </c>
    </row>
    <row r="422" spans="1:7" ht="25.5">
      <c r="A422" s="4" t="s">
        <v>12</v>
      </c>
      <c r="B422" s="21">
        <v>906</v>
      </c>
      <c r="C422" s="24" t="s">
        <v>161</v>
      </c>
      <c r="D422" s="24" t="s">
        <v>161</v>
      </c>
      <c r="E422" s="41" t="s">
        <v>171</v>
      </c>
      <c r="F422" s="24" t="s">
        <v>111</v>
      </c>
      <c r="G422" s="42">
        <f>G423</f>
        <v>31977.07</v>
      </c>
    </row>
    <row r="423" spans="1:7" ht="25.5">
      <c r="A423" s="4" t="s">
        <v>14</v>
      </c>
      <c r="B423" s="21">
        <v>906</v>
      </c>
      <c r="C423" s="24" t="s">
        <v>161</v>
      </c>
      <c r="D423" s="24" t="s">
        <v>161</v>
      </c>
      <c r="E423" s="41" t="s">
        <v>171</v>
      </c>
      <c r="F423" s="24" t="s">
        <v>113</v>
      </c>
      <c r="G423" s="42">
        <v>31977.07</v>
      </c>
    </row>
    <row r="424" spans="1:7" ht="39">
      <c r="A424" s="11" t="s">
        <v>94</v>
      </c>
      <c r="B424" s="25">
        <v>906</v>
      </c>
      <c r="C424" s="26" t="s">
        <v>161</v>
      </c>
      <c r="D424" s="26" t="s">
        <v>161</v>
      </c>
      <c r="E424" s="46" t="s">
        <v>172</v>
      </c>
      <c r="F424" s="26"/>
      <c r="G424" s="47">
        <f>G425</f>
        <v>12500</v>
      </c>
    </row>
    <row r="425" spans="1:7" ht="25.5">
      <c r="A425" s="4" t="s">
        <v>11</v>
      </c>
      <c r="B425" s="21">
        <v>906</v>
      </c>
      <c r="C425" s="24" t="s">
        <v>161</v>
      </c>
      <c r="D425" s="24" t="s">
        <v>161</v>
      </c>
      <c r="E425" s="41" t="s">
        <v>172</v>
      </c>
      <c r="F425" s="24" t="s">
        <v>110</v>
      </c>
      <c r="G425" s="42">
        <f>G426</f>
        <v>12500</v>
      </c>
    </row>
    <row r="426" spans="1:7" ht="25.5">
      <c r="A426" s="4" t="s">
        <v>12</v>
      </c>
      <c r="B426" s="21">
        <v>906</v>
      </c>
      <c r="C426" s="24" t="s">
        <v>161</v>
      </c>
      <c r="D426" s="24" t="s">
        <v>161</v>
      </c>
      <c r="E426" s="41" t="s">
        <v>172</v>
      </c>
      <c r="F426" s="24" t="s">
        <v>111</v>
      </c>
      <c r="G426" s="42">
        <f>G427</f>
        <v>12500</v>
      </c>
    </row>
    <row r="427" spans="1:7" ht="25.5">
      <c r="A427" s="4" t="s">
        <v>14</v>
      </c>
      <c r="B427" s="21">
        <v>906</v>
      </c>
      <c r="C427" s="24" t="s">
        <v>161</v>
      </c>
      <c r="D427" s="24" t="s">
        <v>161</v>
      </c>
      <c r="E427" s="41" t="s">
        <v>172</v>
      </c>
      <c r="F427" s="24" t="s">
        <v>113</v>
      </c>
      <c r="G427" s="42">
        <v>12500</v>
      </c>
    </row>
    <row r="428" spans="1:7" ht="53.25">
      <c r="A428" s="11" t="s">
        <v>95</v>
      </c>
      <c r="B428" s="25">
        <v>906</v>
      </c>
      <c r="C428" s="26" t="s">
        <v>161</v>
      </c>
      <c r="D428" s="26" t="s">
        <v>161</v>
      </c>
      <c r="E428" s="46" t="s">
        <v>173</v>
      </c>
      <c r="F428" s="26"/>
      <c r="G428" s="47">
        <f>G429</f>
        <v>5000</v>
      </c>
    </row>
    <row r="429" spans="1:7" ht="25.5">
      <c r="A429" s="4" t="s">
        <v>11</v>
      </c>
      <c r="B429" s="21">
        <v>906</v>
      </c>
      <c r="C429" s="24" t="s">
        <v>161</v>
      </c>
      <c r="D429" s="24" t="s">
        <v>161</v>
      </c>
      <c r="E429" s="24" t="s">
        <v>173</v>
      </c>
      <c r="F429" s="24" t="s">
        <v>110</v>
      </c>
      <c r="G429" s="42">
        <f>G430</f>
        <v>5000</v>
      </c>
    </row>
    <row r="430" spans="1:7" ht="25.5">
      <c r="A430" s="4" t="s">
        <v>12</v>
      </c>
      <c r="B430" s="21">
        <v>906</v>
      </c>
      <c r="C430" s="24" t="s">
        <v>161</v>
      </c>
      <c r="D430" s="24" t="s">
        <v>161</v>
      </c>
      <c r="E430" s="24" t="s">
        <v>173</v>
      </c>
      <c r="F430" s="24" t="s">
        <v>111</v>
      </c>
      <c r="G430" s="42">
        <f>G431</f>
        <v>5000</v>
      </c>
    </row>
    <row r="431" spans="1:7" ht="25.5">
      <c r="A431" s="4" t="s">
        <v>14</v>
      </c>
      <c r="B431" s="21">
        <v>906</v>
      </c>
      <c r="C431" s="24" t="s">
        <v>161</v>
      </c>
      <c r="D431" s="24" t="s">
        <v>161</v>
      </c>
      <c r="E431" s="24" t="s">
        <v>173</v>
      </c>
      <c r="F431" s="24" t="s">
        <v>113</v>
      </c>
      <c r="G431" s="42">
        <v>5000</v>
      </c>
    </row>
    <row r="432" spans="1:7" ht="39.75">
      <c r="A432" s="11" t="s">
        <v>96</v>
      </c>
      <c r="B432" s="25">
        <v>906</v>
      </c>
      <c r="C432" s="26" t="s">
        <v>161</v>
      </c>
      <c r="D432" s="26" t="s">
        <v>161</v>
      </c>
      <c r="E432" s="26" t="s">
        <v>174</v>
      </c>
      <c r="F432" s="26"/>
      <c r="G432" s="47">
        <f>G433</f>
        <v>6500</v>
      </c>
    </row>
    <row r="433" spans="1:7" ht="25.5">
      <c r="A433" s="4" t="s">
        <v>11</v>
      </c>
      <c r="B433" s="21">
        <v>906</v>
      </c>
      <c r="C433" s="24" t="s">
        <v>161</v>
      </c>
      <c r="D433" s="24" t="s">
        <v>161</v>
      </c>
      <c r="E433" s="24" t="s">
        <v>174</v>
      </c>
      <c r="F433" s="24" t="s">
        <v>110</v>
      </c>
      <c r="G433" s="42">
        <f>G434</f>
        <v>6500</v>
      </c>
    </row>
    <row r="434" spans="1:7" ht="25.5">
      <c r="A434" s="4" t="s">
        <v>12</v>
      </c>
      <c r="B434" s="21">
        <v>906</v>
      </c>
      <c r="C434" s="24" t="s">
        <v>161</v>
      </c>
      <c r="D434" s="24" t="s">
        <v>161</v>
      </c>
      <c r="E434" s="24" t="s">
        <v>174</v>
      </c>
      <c r="F434" s="24" t="s">
        <v>111</v>
      </c>
      <c r="G434" s="42">
        <f>G435</f>
        <v>6500</v>
      </c>
    </row>
    <row r="435" spans="1:7" ht="25.5">
      <c r="A435" s="4" t="s">
        <v>14</v>
      </c>
      <c r="B435" s="21">
        <v>906</v>
      </c>
      <c r="C435" s="24" t="s">
        <v>161</v>
      </c>
      <c r="D435" s="24" t="s">
        <v>161</v>
      </c>
      <c r="E435" s="24" t="s">
        <v>174</v>
      </c>
      <c r="F435" s="24" t="s">
        <v>113</v>
      </c>
      <c r="G435" s="42">
        <v>6500</v>
      </c>
    </row>
    <row r="436" spans="1:7">
      <c r="A436" s="11" t="s">
        <v>64</v>
      </c>
      <c r="B436" s="25">
        <v>906</v>
      </c>
      <c r="C436" s="26" t="s">
        <v>161</v>
      </c>
      <c r="D436" s="26" t="s">
        <v>142</v>
      </c>
      <c r="E436" s="26"/>
      <c r="F436" s="26"/>
      <c r="G436" s="47">
        <f>G437+G463+G447+G472</f>
        <v>4784632.84</v>
      </c>
    </row>
    <row r="437" spans="1:7" ht="51">
      <c r="A437" s="3" t="s">
        <v>2</v>
      </c>
      <c r="B437" s="27">
        <v>906</v>
      </c>
      <c r="C437" s="28" t="s">
        <v>161</v>
      </c>
      <c r="D437" s="28" t="s">
        <v>142</v>
      </c>
      <c r="E437" s="28" t="s">
        <v>102</v>
      </c>
      <c r="F437" s="28"/>
      <c r="G437" s="44">
        <f>G438</f>
        <v>1283822.4099999999</v>
      </c>
    </row>
    <row r="438" spans="1:7">
      <c r="A438" s="4" t="s">
        <v>8</v>
      </c>
      <c r="B438" s="21">
        <v>906</v>
      </c>
      <c r="C438" s="24" t="s">
        <v>161</v>
      </c>
      <c r="D438" s="24" t="s">
        <v>142</v>
      </c>
      <c r="E438" s="24" t="s">
        <v>108</v>
      </c>
      <c r="F438" s="24"/>
      <c r="G438" s="42">
        <f>SUM(G439,G443)</f>
        <v>1283822.4099999999</v>
      </c>
    </row>
    <row r="439" spans="1:7" ht="63.75">
      <c r="A439" s="4" t="s">
        <v>4</v>
      </c>
      <c r="B439" s="21">
        <v>906</v>
      </c>
      <c r="C439" s="24" t="s">
        <v>161</v>
      </c>
      <c r="D439" s="24" t="s">
        <v>142</v>
      </c>
      <c r="E439" s="24" t="s">
        <v>108</v>
      </c>
      <c r="F439" s="24" t="s">
        <v>104</v>
      </c>
      <c r="G439" s="42">
        <f>G440</f>
        <v>1175716.8899999999</v>
      </c>
    </row>
    <row r="440" spans="1:7" ht="25.5">
      <c r="A440" s="4" t="s">
        <v>212</v>
      </c>
      <c r="B440" s="21">
        <v>906</v>
      </c>
      <c r="C440" s="24" t="s">
        <v>161</v>
      </c>
      <c r="D440" s="24" t="s">
        <v>142</v>
      </c>
      <c r="E440" s="24" t="s">
        <v>108</v>
      </c>
      <c r="F440" s="24" t="s">
        <v>105</v>
      </c>
      <c r="G440" s="42">
        <f>G441+G442</f>
        <v>1175716.8899999999</v>
      </c>
    </row>
    <row r="441" spans="1:7">
      <c r="A441" s="4" t="s">
        <v>5</v>
      </c>
      <c r="B441" s="21">
        <v>906</v>
      </c>
      <c r="C441" s="24" t="s">
        <v>161</v>
      </c>
      <c r="D441" s="24" t="s">
        <v>142</v>
      </c>
      <c r="E441" s="24" t="s">
        <v>108</v>
      </c>
      <c r="F441" s="24" t="s">
        <v>106</v>
      </c>
      <c r="G441" s="42">
        <v>1175216.8899999999</v>
      </c>
    </row>
    <row r="442" spans="1:7" ht="25.5">
      <c r="A442" s="4" t="s">
        <v>10</v>
      </c>
      <c r="B442" s="21">
        <v>906</v>
      </c>
      <c r="C442" s="24" t="s">
        <v>161</v>
      </c>
      <c r="D442" s="24" t="s">
        <v>142</v>
      </c>
      <c r="E442" s="24" t="s">
        <v>108</v>
      </c>
      <c r="F442" s="24" t="s">
        <v>109</v>
      </c>
      <c r="G442" s="42">
        <v>500</v>
      </c>
    </row>
    <row r="443" spans="1:7" ht="25.5">
      <c r="A443" s="4" t="s">
        <v>11</v>
      </c>
      <c r="B443" s="21">
        <v>906</v>
      </c>
      <c r="C443" s="24" t="s">
        <v>161</v>
      </c>
      <c r="D443" s="24" t="s">
        <v>142</v>
      </c>
      <c r="E443" s="24" t="s">
        <v>108</v>
      </c>
      <c r="F443" s="24" t="s">
        <v>110</v>
      </c>
      <c r="G443" s="42">
        <f>G444</f>
        <v>108105.52</v>
      </c>
    </row>
    <row r="444" spans="1:7" ht="25.5">
      <c r="A444" s="4" t="s">
        <v>12</v>
      </c>
      <c r="B444" s="21">
        <v>906</v>
      </c>
      <c r="C444" s="24" t="s">
        <v>161</v>
      </c>
      <c r="D444" s="24" t="s">
        <v>142</v>
      </c>
      <c r="E444" s="24" t="s">
        <v>108</v>
      </c>
      <c r="F444" s="24" t="s">
        <v>111</v>
      </c>
      <c r="G444" s="37">
        <f>SUM(G445:G446)</f>
        <v>108105.52</v>
      </c>
    </row>
    <row r="445" spans="1:7" ht="25.5">
      <c r="A445" s="4" t="s">
        <v>13</v>
      </c>
      <c r="B445" s="21">
        <v>906</v>
      </c>
      <c r="C445" s="24" t="s">
        <v>161</v>
      </c>
      <c r="D445" s="24" t="s">
        <v>142</v>
      </c>
      <c r="E445" s="24" t="s">
        <v>108</v>
      </c>
      <c r="F445" s="24" t="s">
        <v>112</v>
      </c>
      <c r="G445" s="42">
        <v>51713.3</v>
      </c>
    </row>
    <row r="446" spans="1:7" ht="25.5">
      <c r="A446" s="4" t="s">
        <v>14</v>
      </c>
      <c r="B446" s="21">
        <v>906</v>
      </c>
      <c r="C446" s="24" t="s">
        <v>161</v>
      </c>
      <c r="D446" s="24" t="s">
        <v>142</v>
      </c>
      <c r="E446" s="24" t="s">
        <v>108</v>
      </c>
      <c r="F446" s="24" t="s">
        <v>113</v>
      </c>
      <c r="G446" s="42">
        <v>56392.22</v>
      </c>
    </row>
    <row r="447" spans="1:7">
      <c r="A447" s="3" t="s">
        <v>18</v>
      </c>
      <c r="B447" s="27">
        <v>906</v>
      </c>
      <c r="C447" s="28" t="s">
        <v>161</v>
      </c>
      <c r="D447" s="28" t="s">
        <v>142</v>
      </c>
      <c r="E447" s="28" t="s">
        <v>119</v>
      </c>
      <c r="F447" s="28"/>
      <c r="G447" s="44">
        <f>G453+G448</f>
        <v>808500</v>
      </c>
    </row>
    <row r="448" spans="1:7" ht="63.75">
      <c r="A448" s="11" t="s">
        <v>228</v>
      </c>
      <c r="B448" s="25">
        <v>906</v>
      </c>
      <c r="C448" s="26" t="s">
        <v>161</v>
      </c>
      <c r="D448" s="26" t="s">
        <v>142</v>
      </c>
      <c r="E448" s="26" t="s">
        <v>229</v>
      </c>
      <c r="F448" s="26"/>
      <c r="G448" s="45">
        <f t="shared" ref="G448:G450" si="18">G449</f>
        <v>115</v>
      </c>
    </row>
    <row r="449" spans="1:7" ht="132" customHeight="1">
      <c r="A449" s="4" t="s">
        <v>271</v>
      </c>
      <c r="B449" s="21">
        <v>906</v>
      </c>
      <c r="C449" s="24" t="s">
        <v>161</v>
      </c>
      <c r="D449" s="24" t="s">
        <v>142</v>
      </c>
      <c r="E449" s="24" t="s">
        <v>272</v>
      </c>
      <c r="F449" s="28"/>
      <c r="G449" s="42">
        <f t="shared" si="18"/>
        <v>115</v>
      </c>
    </row>
    <row r="450" spans="1:7">
      <c r="A450" s="4" t="s">
        <v>23</v>
      </c>
      <c r="B450" s="21">
        <v>906</v>
      </c>
      <c r="C450" s="24" t="s">
        <v>161</v>
      </c>
      <c r="D450" s="24" t="s">
        <v>142</v>
      </c>
      <c r="E450" s="24" t="s">
        <v>272</v>
      </c>
      <c r="F450" s="24" t="s">
        <v>127</v>
      </c>
      <c r="G450" s="42">
        <f t="shared" si="18"/>
        <v>115</v>
      </c>
    </row>
    <row r="451" spans="1:7">
      <c r="A451" s="4" t="s">
        <v>269</v>
      </c>
      <c r="B451" s="21">
        <v>906</v>
      </c>
      <c r="C451" s="24" t="s">
        <v>161</v>
      </c>
      <c r="D451" s="24" t="s">
        <v>142</v>
      </c>
      <c r="E451" s="24" t="s">
        <v>272</v>
      </c>
      <c r="F451" s="24" t="s">
        <v>270</v>
      </c>
      <c r="G451" s="42">
        <f>G452</f>
        <v>115</v>
      </c>
    </row>
    <row r="452" spans="1:7" ht="25.5">
      <c r="A452" s="4" t="s">
        <v>267</v>
      </c>
      <c r="B452" s="21">
        <v>906</v>
      </c>
      <c r="C452" s="24" t="s">
        <v>161</v>
      </c>
      <c r="D452" s="24" t="s">
        <v>142</v>
      </c>
      <c r="E452" s="24" t="s">
        <v>272</v>
      </c>
      <c r="F452" s="24" t="s">
        <v>268</v>
      </c>
      <c r="G452" s="42">
        <v>115</v>
      </c>
    </row>
    <row r="453" spans="1:7" ht="121.5">
      <c r="A453" s="10" t="s">
        <v>19</v>
      </c>
      <c r="B453" s="22">
        <v>906</v>
      </c>
      <c r="C453" s="23" t="s">
        <v>161</v>
      </c>
      <c r="D453" s="23" t="s">
        <v>142</v>
      </c>
      <c r="E453" s="23" t="s">
        <v>120</v>
      </c>
      <c r="F453" s="26"/>
      <c r="G453" s="47">
        <f>G454</f>
        <v>808385</v>
      </c>
    </row>
    <row r="454" spans="1:7" ht="25.5">
      <c r="A454" s="3" t="s">
        <v>66</v>
      </c>
      <c r="B454" s="27">
        <v>906</v>
      </c>
      <c r="C454" s="28" t="s">
        <v>161</v>
      </c>
      <c r="D454" s="28" t="s">
        <v>142</v>
      </c>
      <c r="E454" s="28" t="s">
        <v>177</v>
      </c>
      <c r="F454" s="24"/>
      <c r="G454" s="42">
        <f>G455+G459</f>
        <v>808385</v>
      </c>
    </row>
    <row r="455" spans="1:7" ht="63.75">
      <c r="A455" s="4" t="s">
        <v>4</v>
      </c>
      <c r="B455" s="21">
        <v>906</v>
      </c>
      <c r="C455" s="24" t="s">
        <v>161</v>
      </c>
      <c r="D455" s="24" t="s">
        <v>142</v>
      </c>
      <c r="E455" s="24" t="s">
        <v>177</v>
      </c>
      <c r="F455" s="24" t="s">
        <v>104</v>
      </c>
      <c r="G455" s="42">
        <f>G456</f>
        <v>670986.26</v>
      </c>
    </row>
    <row r="456" spans="1:7" ht="25.5">
      <c r="A456" s="4" t="s">
        <v>212</v>
      </c>
      <c r="B456" s="21">
        <v>906</v>
      </c>
      <c r="C456" s="24" t="s">
        <v>161</v>
      </c>
      <c r="D456" s="24" t="s">
        <v>142</v>
      </c>
      <c r="E456" s="24" t="s">
        <v>177</v>
      </c>
      <c r="F456" s="24" t="s">
        <v>105</v>
      </c>
      <c r="G456" s="42">
        <f>G457+G458</f>
        <v>670986.26</v>
      </c>
    </row>
    <row r="457" spans="1:7">
      <c r="A457" s="4" t="s">
        <v>5</v>
      </c>
      <c r="B457" s="21">
        <v>906</v>
      </c>
      <c r="C457" s="24" t="s">
        <v>161</v>
      </c>
      <c r="D457" s="24" t="s">
        <v>142</v>
      </c>
      <c r="E457" s="24" t="s">
        <v>177</v>
      </c>
      <c r="F457" s="24" t="s">
        <v>106</v>
      </c>
      <c r="G457" s="42">
        <v>670186.26</v>
      </c>
    </row>
    <row r="458" spans="1:7" ht="25.5">
      <c r="A458" s="4" t="s">
        <v>10</v>
      </c>
      <c r="B458" s="21">
        <v>906</v>
      </c>
      <c r="C458" s="24" t="s">
        <v>161</v>
      </c>
      <c r="D458" s="24" t="s">
        <v>142</v>
      </c>
      <c r="E458" s="24" t="s">
        <v>177</v>
      </c>
      <c r="F458" s="24" t="s">
        <v>109</v>
      </c>
      <c r="G458" s="42">
        <v>800</v>
      </c>
    </row>
    <row r="459" spans="1:7" ht="25.5">
      <c r="A459" s="4" t="s">
        <v>11</v>
      </c>
      <c r="B459" s="21">
        <v>906</v>
      </c>
      <c r="C459" s="24" t="s">
        <v>161</v>
      </c>
      <c r="D459" s="24" t="s">
        <v>142</v>
      </c>
      <c r="E459" s="24" t="s">
        <v>177</v>
      </c>
      <c r="F459" s="24" t="s">
        <v>110</v>
      </c>
      <c r="G459" s="42">
        <f>G460</f>
        <v>137398.74</v>
      </c>
    </row>
    <row r="460" spans="1:7" ht="25.5">
      <c r="A460" s="4" t="s">
        <v>12</v>
      </c>
      <c r="B460" s="21">
        <v>906</v>
      </c>
      <c r="C460" s="24" t="s">
        <v>161</v>
      </c>
      <c r="D460" s="24" t="s">
        <v>142</v>
      </c>
      <c r="E460" s="24" t="s">
        <v>177</v>
      </c>
      <c r="F460" s="24" t="s">
        <v>111</v>
      </c>
      <c r="G460" s="37">
        <f>SUM(G461:G462)</f>
        <v>137398.74</v>
      </c>
    </row>
    <row r="461" spans="1:7" ht="25.5">
      <c r="A461" s="4" t="s">
        <v>13</v>
      </c>
      <c r="B461" s="21">
        <v>906</v>
      </c>
      <c r="C461" s="24" t="s">
        <v>161</v>
      </c>
      <c r="D461" s="24" t="s">
        <v>142</v>
      </c>
      <c r="E461" s="24" t="s">
        <v>177</v>
      </c>
      <c r="F461" s="24" t="s">
        <v>112</v>
      </c>
      <c r="G461" s="42">
        <v>68059.75</v>
      </c>
    </row>
    <row r="462" spans="1:7" ht="25.5">
      <c r="A462" s="4" t="s">
        <v>14</v>
      </c>
      <c r="B462" s="21">
        <v>906</v>
      </c>
      <c r="C462" s="24" t="s">
        <v>161</v>
      </c>
      <c r="D462" s="24" t="s">
        <v>142</v>
      </c>
      <c r="E462" s="24" t="s">
        <v>177</v>
      </c>
      <c r="F462" s="24" t="s">
        <v>113</v>
      </c>
      <c r="G462" s="42">
        <v>69338.990000000005</v>
      </c>
    </row>
    <row r="463" spans="1:7">
      <c r="A463" s="10" t="s">
        <v>27</v>
      </c>
      <c r="B463" s="22">
        <v>906</v>
      </c>
      <c r="C463" s="23" t="s">
        <v>161</v>
      </c>
      <c r="D463" s="23" t="s">
        <v>142</v>
      </c>
      <c r="E463" s="23" t="s">
        <v>132</v>
      </c>
      <c r="F463" s="23"/>
      <c r="G463" s="45">
        <f>G464</f>
        <v>2575216.1800000002</v>
      </c>
    </row>
    <row r="464" spans="1:7" ht="78.75" customHeight="1">
      <c r="A464" s="3" t="s">
        <v>231</v>
      </c>
      <c r="B464" s="27">
        <v>906</v>
      </c>
      <c r="C464" s="28" t="s">
        <v>161</v>
      </c>
      <c r="D464" s="28" t="s">
        <v>142</v>
      </c>
      <c r="E464" s="28" t="s">
        <v>232</v>
      </c>
      <c r="F464" s="28"/>
      <c r="G464" s="44">
        <f>G465+G468</f>
        <v>2575216.1800000002</v>
      </c>
    </row>
    <row r="465" spans="1:7" ht="63.75">
      <c r="A465" s="4" t="s">
        <v>4</v>
      </c>
      <c r="B465" s="21">
        <v>906</v>
      </c>
      <c r="C465" s="24" t="s">
        <v>161</v>
      </c>
      <c r="D465" s="24" t="s">
        <v>142</v>
      </c>
      <c r="E465" s="24" t="s">
        <v>232</v>
      </c>
      <c r="F465" s="24" t="s">
        <v>104</v>
      </c>
      <c r="G465" s="42">
        <f>G466</f>
        <v>2423068.48</v>
      </c>
    </row>
    <row r="466" spans="1:7" ht="25.5">
      <c r="A466" s="4" t="s">
        <v>65</v>
      </c>
      <c r="B466" s="21">
        <v>906</v>
      </c>
      <c r="C466" s="24" t="s">
        <v>161</v>
      </c>
      <c r="D466" s="24" t="s">
        <v>142</v>
      </c>
      <c r="E466" s="24" t="s">
        <v>232</v>
      </c>
      <c r="F466" s="24" t="s">
        <v>175</v>
      </c>
      <c r="G466" s="42">
        <f>G467</f>
        <v>2423068.48</v>
      </c>
    </row>
    <row r="467" spans="1:7">
      <c r="A467" s="4" t="s">
        <v>5</v>
      </c>
      <c r="B467" s="21">
        <v>906</v>
      </c>
      <c r="C467" s="24" t="s">
        <v>161</v>
      </c>
      <c r="D467" s="24" t="s">
        <v>142</v>
      </c>
      <c r="E467" s="24" t="s">
        <v>232</v>
      </c>
      <c r="F467" s="24" t="s">
        <v>176</v>
      </c>
      <c r="G467" s="42">
        <v>2423068.48</v>
      </c>
    </row>
    <row r="468" spans="1:7" ht="25.5">
      <c r="A468" s="4" t="s">
        <v>11</v>
      </c>
      <c r="B468" s="21">
        <v>906</v>
      </c>
      <c r="C468" s="24" t="s">
        <v>161</v>
      </c>
      <c r="D468" s="24" t="s">
        <v>142</v>
      </c>
      <c r="E468" s="24" t="s">
        <v>232</v>
      </c>
      <c r="F468" s="24" t="s">
        <v>110</v>
      </c>
      <c r="G468" s="42">
        <f>G469</f>
        <v>152147.70000000001</v>
      </c>
    </row>
    <row r="469" spans="1:7" ht="25.5">
      <c r="A469" s="4" t="s">
        <v>12</v>
      </c>
      <c r="B469" s="21">
        <v>906</v>
      </c>
      <c r="C469" s="24" t="s">
        <v>161</v>
      </c>
      <c r="D469" s="24" t="s">
        <v>142</v>
      </c>
      <c r="E469" s="24" t="s">
        <v>232</v>
      </c>
      <c r="F469" s="24" t="s">
        <v>111</v>
      </c>
      <c r="G469" s="37">
        <f>SUM(G470:G471)</f>
        <v>152147.70000000001</v>
      </c>
    </row>
    <row r="470" spans="1:7" ht="25.5">
      <c r="A470" s="4" t="s">
        <v>13</v>
      </c>
      <c r="B470" s="21">
        <v>906</v>
      </c>
      <c r="C470" s="24" t="s">
        <v>161</v>
      </c>
      <c r="D470" s="24" t="s">
        <v>142</v>
      </c>
      <c r="E470" s="24" t="s">
        <v>232</v>
      </c>
      <c r="F470" s="24" t="s">
        <v>112</v>
      </c>
      <c r="G470" s="42">
        <v>103584.7</v>
      </c>
    </row>
    <row r="471" spans="1:7" ht="25.5">
      <c r="A471" s="4" t="s">
        <v>14</v>
      </c>
      <c r="B471" s="21">
        <v>906</v>
      </c>
      <c r="C471" s="24" t="s">
        <v>161</v>
      </c>
      <c r="D471" s="24" t="s">
        <v>142</v>
      </c>
      <c r="E471" s="24" t="s">
        <v>232</v>
      </c>
      <c r="F471" s="24" t="s">
        <v>113</v>
      </c>
      <c r="G471" s="42">
        <v>48563</v>
      </c>
    </row>
    <row r="472" spans="1:7">
      <c r="A472" s="10" t="s">
        <v>30</v>
      </c>
      <c r="B472" s="22">
        <v>906</v>
      </c>
      <c r="C472" s="23" t="s">
        <v>161</v>
      </c>
      <c r="D472" s="23" t="s">
        <v>142</v>
      </c>
      <c r="E472" s="23" t="s">
        <v>137</v>
      </c>
      <c r="F472" s="23"/>
      <c r="G472" s="45">
        <f>G473+G477</f>
        <v>117094.25</v>
      </c>
    </row>
    <row r="473" spans="1:7" ht="63.75">
      <c r="A473" s="3" t="s">
        <v>227</v>
      </c>
      <c r="B473" s="27">
        <v>906</v>
      </c>
      <c r="C473" s="28" t="s">
        <v>161</v>
      </c>
      <c r="D473" s="28" t="s">
        <v>142</v>
      </c>
      <c r="E473" s="28" t="s">
        <v>178</v>
      </c>
      <c r="F473" s="28"/>
      <c r="G473" s="44">
        <f>G474</f>
        <v>102094.25</v>
      </c>
    </row>
    <row r="474" spans="1:7" ht="25.5">
      <c r="A474" s="4" t="s">
        <v>11</v>
      </c>
      <c r="B474" s="21">
        <v>906</v>
      </c>
      <c r="C474" s="24" t="s">
        <v>161</v>
      </c>
      <c r="D474" s="24" t="s">
        <v>142</v>
      </c>
      <c r="E474" s="24" t="s">
        <v>178</v>
      </c>
      <c r="F474" s="24" t="s">
        <v>110</v>
      </c>
      <c r="G474" s="42">
        <f>G475</f>
        <v>102094.25</v>
      </c>
    </row>
    <row r="475" spans="1:7" ht="25.5">
      <c r="A475" s="4" t="s">
        <v>12</v>
      </c>
      <c r="B475" s="21">
        <v>906</v>
      </c>
      <c r="C475" s="24" t="s">
        <v>161</v>
      </c>
      <c r="D475" s="24" t="s">
        <v>142</v>
      </c>
      <c r="E475" s="24" t="s">
        <v>178</v>
      </c>
      <c r="F475" s="24" t="s">
        <v>111</v>
      </c>
      <c r="G475" s="42">
        <f>G476</f>
        <v>102094.25</v>
      </c>
    </row>
    <row r="476" spans="1:7" ht="25.5">
      <c r="A476" s="4" t="s">
        <v>14</v>
      </c>
      <c r="B476" s="21">
        <v>906</v>
      </c>
      <c r="C476" s="24" t="s">
        <v>161</v>
      </c>
      <c r="D476" s="24" t="s">
        <v>142</v>
      </c>
      <c r="E476" s="24" t="s">
        <v>178</v>
      </c>
      <c r="F476" s="24" t="s">
        <v>113</v>
      </c>
      <c r="G476" s="42">
        <v>102094.25</v>
      </c>
    </row>
    <row r="477" spans="1:7" ht="57" customHeight="1">
      <c r="A477" s="3" t="s">
        <v>226</v>
      </c>
      <c r="B477" s="27">
        <v>906</v>
      </c>
      <c r="C477" s="28" t="s">
        <v>161</v>
      </c>
      <c r="D477" s="28" t="s">
        <v>142</v>
      </c>
      <c r="E477" s="28" t="s">
        <v>179</v>
      </c>
      <c r="F477" s="28"/>
      <c r="G477" s="44">
        <f>G478</f>
        <v>15000</v>
      </c>
    </row>
    <row r="478" spans="1:7" ht="25.5">
      <c r="A478" s="4" t="s">
        <v>11</v>
      </c>
      <c r="B478" s="21">
        <v>906</v>
      </c>
      <c r="C478" s="24" t="s">
        <v>161</v>
      </c>
      <c r="D478" s="24" t="s">
        <v>142</v>
      </c>
      <c r="E478" s="24" t="s">
        <v>179</v>
      </c>
      <c r="F478" s="24" t="s">
        <v>110</v>
      </c>
      <c r="G478" s="42">
        <f>G479</f>
        <v>15000</v>
      </c>
    </row>
    <row r="479" spans="1:7" ht="25.5">
      <c r="A479" s="4" t="s">
        <v>12</v>
      </c>
      <c r="B479" s="21">
        <v>906</v>
      </c>
      <c r="C479" s="24" t="s">
        <v>161</v>
      </c>
      <c r="D479" s="24" t="s">
        <v>142</v>
      </c>
      <c r="E479" s="24" t="s">
        <v>179</v>
      </c>
      <c r="F479" s="24" t="s">
        <v>111</v>
      </c>
      <c r="G479" s="42">
        <f>G480</f>
        <v>15000</v>
      </c>
    </row>
    <row r="480" spans="1:7" ht="25.5">
      <c r="A480" s="4" t="s">
        <v>14</v>
      </c>
      <c r="B480" s="21">
        <v>906</v>
      </c>
      <c r="C480" s="24" t="s">
        <v>161</v>
      </c>
      <c r="D480" s="24" t="s">
        <v>142</v>
      </c>
      <c r="E480" s="24" t="s">
        <v>179</v>
      </c>
      <c r="F480" s="24" t="s">
        <v>113</v>
      </c>
      <c r="G480" s="42">
        <v>15000</v>
      </c>
    </row>
    <row r="481" spans="1:7">
      <c r="A481" s="10" t="s">
        <v>35</v>
      </c>
      <c r="B481" s="22">
        <v>906</v>
      </c>
      <c r="C481" s="23" t="s">
        <v>143</v>
      </c>
      <c r="D481" s="23"/>
      <c r="E481" s="23"/>
      <c r="F481" s="23"/>
      <c r="G481" s="45">
        <f>G482+G493</f>
        <v>8862233.0800000001</v>
      </c>
    </row>
    <row r="482" spans="1:7">
      <c r="A482" s="11" t="s">
        <v>43</v>
      </c>
      <c r="B482" s="25">
        <v>906</v>
      </c>
      <c r="C482" s="26" t="s">
        <v>143</v>
      </c>
      <c r="D482" s="26" t="s">
        <v>107</v>
      </c>
      <c r="E482" s="26"/>
      <c r="F482" s="26"/>
      <c r="G482" s="47">
        <f>G483</f>
        <v>4618031.28</v>
      </c>
    </row>
    <row r="483" spans="1:7">
      <c r="A483" s="10" t="s">
        <v>18</v>
      </c>
      <c r="B483" s="22">
        <v>906</v>
      </c>
      <c r="C483" s="23" t="s">
        <v>143</v>
      </c>
      <c r="D483" s="23" t="s">
        <v>107</v>
      </c>
      <c r="E483" s="23" t="s">
        <v>119</v>
      </c>
      <c r="F483" s="23"/>
      <c r="G483" s="45">
        <f>G484</f>
        <v>4618031.28</v>
      </c>
    </row>
    <row r="484" spans="1:7" ht="105" customHeight="1">
      <c r="A484" s="3" t="s">
        <v>19</v>
      </c>
      <c r="B484" s="22">
        <v>906</v>
      </c>
      <c r="C484" s="23" t="s">
        <v>143</v>
      </c>
      <c r="D484" s="23" t="s">
        <v>107</v>
      </c>
      <c r="E484" s="23" t="s">
        <v>120</v>
      </c>
      <c r="F484" s="23"/>
      <c r="G484" s="45">
        <f>SUM(G485,G489)</f>
        <v>4618031.28</v>
      </c>
    </row>
    <row r="485" spans="1:7" ht="63.75">
      <c r="A485" s="11" t="s">
        <v>215</v>
      </c>
      <c r="B485" s="25">
        <v>906</v>
      </c>
      <c r="C485" s="26" t="s">
        <v>143</v>
      </c>
      <c r="D485" s="26" t="s">
        <v>107</v>
      </c>
      <c r="E485" s="26" t="s">
        <v>180</v>
      </c>
      <c r="F485" s="26"/>
      <c r="G485" s="47">
        <f>G486</f>
        <v>4463013.6100000003</v>
      </c>
    </row>
    <row r="486" spans="1:7" ht="25.5">
      <c r="A486" s="4" t="s">
        <v>40</v>
      </c>
      <c r="B486" s="21">
        <v>906</v>
      </c>
      <c r="C486" s="24" t="s">
        <v>143</v>
      </c>
      <c r="D486" s="24" t="s">
        <v>107</v>
      </c>
      <c r="E486" s="24" t="s">
        <v>180</v>
      </c>
      <c r="F486" s="24" t="s">
        <v>147</v>
      </c>
      <c r="G486" s="42">
        <f>G487</f>
        <v>4463013.6100000003</v>
      </c>
    </row>
    <row r="487" spans="1:7" ht="25.5">
      <c r="A487" s="4" t="s">
        <v>45</v>
      </c>
      <c r="B487" s="21">
        <v>906</v>
      </c>
      <c r="C487" s="24" t="s">
        <v>143</v>
      </c>
      <c r="D487" s="24" t="s">
        <v>107</v>
      </c>
      <c r="E487" s="24" t="s">
        <v>180</v>
      </c>
      <c r="F487" s="24" t="s">
        <v>181</v>
      </c>
      <c r="G487" s="42">
        <f>G488</f>
        <v>4463013.6100000003</v>
      </c>
    </row>
    <row r="488" spans="1:7" ht="38.25">
      <c r="A488" s="4" t="s">
        <v>67</v>
      </c>
      <c r="B488" s="21">
        <v>906</v>
      </c>
      <c r="C488" s="24" t="s">
        <v>143</v>
      </c>
      <c r="D488" s="24" t="s">
        <v>107</v>
      </c>
      <c r="E488" s="24" t="s">
        <v>180</v>
      </c>
      <c r="F488" s="24" t="s">
        <v>182</v>
      </c>
      <c r="G488" s="42">
        <v>4463013.6100000003</v>
      </c>
    </row>
    <row r="489" spans="1:7" ht="141">
      <c r="A489" s="11" t="s">
        <v>216</v>
      </c>
      <c r="B489" s="25">
        <v>906</v>
      </c>
      <c r="C489" s="26" t="s">
        <v>143</v>
      </c>
      <c r="D489" s="26" t="s">
        <v>107</v>
      </c>
      <c r="E489" s="26" t="s">
        <v>183</v>
      </c>
      <c r="F489" s="26"/>
      <c r="G489" s="47">
        <f>G490</f>
        <v>155017.67000000001</v>
      </c>
    </row>
    <row r="490" spans="1:7" ht="25.5">
      <c r="A490" s="4" t="s">
        <v>40</v>
      </c>
      <c r="B490" s="21">
        <v>906</v>
      </c>
      <c r="C490" s="24" t="s">
        <v>143</v>
      </c>
      <c r="D490" s="24" t="s">
        <v>107</v>
      </c>
      <c r="E490" s="24" t="s">
        <v>183</v>
      </c>
      <c r="F490" s="24" t="s">
        <v>147</v>
      </c>
      <c r="G490" s="42">
        <f>G491</f>
        <v>155017.67000000001</v>
      </c>
    </row>
    <row r="491" spans="1:7" ht="25.5">
      <c r="A491" s="4" t="s">
        <v>45</v>
      </c>
      <c r="B491" s="21">
        <v>906</v>
      </c>
      <c r="C491" s="24" t="s">
        <v>143</v>
      </c>
      <c r="D491" s="24" t="s">
        <v>107</v>
      </c>
      <c r="E491" s="24" t="s">
        <v>183</v>
      </c>
      <c r="F491" s="24" t="s">
        <v>181</v>
      </c>
      <c r="G491" s="42">
        <f>G492</f>
        <v>155017.67000000001</v>
      </c>
    </row>
    <row r="492" spans="1:7" ht="38.25">
      <c r="A492" s="4" t="s">
        <v>67</v>
      </c>
      <c r="B492" s="21">
        <v>906</v>
      </c>
      <c r="C492" s="24" t="s">
        <v>143</v>
      </c>
      <c r="D492" s="24" t="s">
        <v>107</v>
      </c>
      <c r="E492" s="24" t="s">
        <v>183</v>
      </c>
      <c r="F492" s="24" t="s">
        <v>182</v>
      </c>
      <c r="G492" s="42">
        <v>155017.67000000001</v>
      </c>
    </row>
    <row r="493" spans="1:7">
      <c r="A493" s="11" t="s">
        <v>68</v>
      </c>
      <c r="B493" s="25">
        <v>906</v>
      </c>
      <c r="C493" s="26" t="s">
        <v>143</v>
      </c>
      <c r="D493" s="26" t="s">
        <v>116</v>
      </c>
      <c r="E493" s="26"/>
      <c r="F493" s="26"/>
      <c r="G493" s="47">
        <f>G494</f>
        <v>4244201.8</v>
      </c>
    </row>
    <row r="494" spans="1:7" ht="27">
      <c r="A494" s="10" t="s">
        <v>58</v>
      </c>
      <c r="B494" s="22">
        <v>906</v>
      </c>
      <c r="C494" s="23" t="s">
        <v>143</v>
      </c>
      <c r="D494" s="23" t="s">
        <v>116</v>
      </c>
      <c r="E494" s="23" t="s">
        <v>163</v>
      </c>
      <c r="F494" s="23"/>
      <c r="G494" s="45">
        <f>G495+G499+G504</f>
        <v>4244201.8</v>
      </c>
    </row>
    <row r="495" spans="1:7" ht="93">
      <c r="A495" s="11" t="s">
        <v>221</v>
      </c>
      <c r="B495" s="22">
        <v>906</v>
      </c>
      <c r="C495" s="23" t="s">
        <v>143</v>
      </c>
      <c r="D495" s="23" t="s">
        <v>116</v>
      </c>
      <c r="E495" s="23" t="s">
        <v>184</v>
      </c>
      <c r="F495" s="23"/>
      <c r="G495" s="45">
        <f>G496</f>
        <v>100000</v>
      </c>
    </row>
    <row r="496" spans="1:7" ht="25.5">
      <c r="A496" s="4" t="s">
        <v>40</v>
      </c>
      <c r="B496" s="25">
        <v>906</v>
      </c>
      <c r="C496" s="26" t="s">
        <v>143</v>
      </c>
      <c r="D496" s="26" t="s">
        <v>116</v>
      </c>
      <c r="E496" s="24" t="s">
        <v>184</v>
      </c>
      <c r="F496" s="24" t="s">
        <v>147</v>
      </c>
      <c r="G496" s="47">
        <f>G497</f>
        <v>100000</v>
      </c>
    </row>
    <row r="497" spans="1:7" ht="25.5">
      <c r="A497" s="4" t="s">
        <v>45</v>
      </c>
      <c r="B497" s="21">
        <v>906</v>
      </c>
      <c r="C497" s="24" t="s">
        <v>143</v>
      </c>
      <c r="D497" s="24" t="s">
        <v>116</v>
      </c>
      <c r="E497" s="24" t="s">
        <v>184</v>
      </c>
      <c r="F497" s="24" t="s">
        <v>181</v>
      </c>
      <c r="G497" s="42">
        <f>G498</f>
        <v>100000</v>
      </c>
    </row>
    <row r="498" spans="1:7" ht="38.25">
      <c r="A498" s="4" t="s">
        <v>67</v>
      </c>
      <c r="B498" s="21">
        <v>906</v>
      </c>
      <c r="C498" s="24" t="s">
        <v>143</v>
      </c>
      <c r="D498" s="24" t="s">
        <v>116</v>
      </c>
      <c r="E498" s="24" t="s">
        <v>184</v>
      </c>
      <c r="F498" s="24" t="s">
        <v>182</v>
      </c>
      <c r="G498" s="42">
        <v>100000</v>
      </c>
    </row>
    <row r="499" spans="1:7" ht="77.25">
      <c r="A499" s="11" t="s">
        <v>97</v>
      </c>
      <c r="B499" s="25">
        <v>906</v>
      </c>
      <c r="C499" s="26" t="s">
        <v>143</v>
      </c>
      <c r="D499" s="26" t="s">
        <v>116</v>
      </c>
      <c r="E499" s="26" t="s">
        <v>185</v>
      </c>
      <c r="F499" s="26"/>
      <c r="G499" s="47">
        <f>G500</f>
        <v>3262998.89</v>
      </c>
    </row>
    <row r="500" spans="1:7">
      <c r="A500" s="4" t="s">
        <v>69</v>
      </c>
      <c r="B500" s="21">
        <v>906</v>
      </c>
      <c r="C500" s="24" t="s">
        <v>143</v>
      </c>
      <c r="D500" s="24" t="s">
        <v>116</v>
      </c>
      <c r="E500" s="24" t="s">
        <v>186</v>
      </c>
      <c r="F500" s="9"/>
      <c r="G500" s="42">
        <f>G501</f>
        <v>3262998.89</v>
      </c>
    </row>
    <row r="501" spans="1:7" ht="25.5">
      <c r="A501" s="4" t="s">
        <v>40</v>
      </c>
      <c r="B501" s="21">
        <v>906</v>
      </c>
      <c r="C501" s="24" t="s">
        <v>143</v>
      </c>
      <c r="D501" s="24" t="s">
        <v>116</v>
      </c>
      <c r="E501" s="24" t="s">
        <v>186</v>
      </c>
      <c r="F501" s="24" t="s">
        <v>147</v>
      </c>
      <c r="G501" s="42">
        <f>G502</f>
        <v>3262998.89</v>
      </c>
    </row>
    <row r="502" spans="1:7" ht="25.5">
      <c r="A502" s="4" t="s">
        <v>41</v>
      </c>
      <c r="B502" s="21">
        <v>906</v>
      </c>
      <c r="C502" s="24" t="s">
        <v>143</v>
      </c>
      <c r="D502" s="24" t="s">
        <v>116</v>
      </c>
      <c r="E502" s="24" t="s">
        <v>186</v>
      </c>
      <c r="F502" s="24" t="s">
        <v>148</v>
      </c>
      <c r="G502" s="42">
        <f>G503</f>
        <v>3262998.89</v>
      </c>
    </row>
    <row r="503" spans="1:7" ht="25.5">
      <c r="A503" s="4" t="s">
        <v>70</v>
      </c>
      <c r="B503" s="21">
        <v>906</v>
      </c>
      <c r="C503" s="24" t="s">
        <v>143</v>
      </c>
      <c r="D503" s="24" t="s">
        <v>116</v>
      </c>
      <c r="E503" s="24" t="s">
        <v>186</v>
      </c>
      <c r="F503" s="24" t="s">
        <v>187</v>
      </c>
      <c r="G503" s="42">
        <v>3262998.89</v>
      </c>
    </row>
    <row r="504" spans="1:7" ht="65.25">
      <c r="A504" s="11" t="s">
        <v>217</v>
      </c>
      <c r="B504" s="25">
        <v>906</v>
      </c>
      <c r="C504" s="26" t="s">
        <v>143</v>
      </c>
      <c r="D504" s="26" t="s">
        <v>116</v>
      </c>
      <c r="E504" s="26" t="s">
        <v>188</v>
      </c>
      <c r="F504" s="26"/>
      <c r="G504" s="47">
        <f>G505+G509</f>
        <v>881202.91</v>
      </c>
    </row>
    <row r="505" spans="1:7" ht="25.5">
      <c r="A505" s="4" t="s">
        <v>71</v>
      </c>
      <c r="B505" s="21">
        <v>906</v>
      </c>
      <c r="C505" s="24" t="s">
        <v>143</v>
      </c>
      <c r="D505" s="24" t="s">
        <v>116</v>
      </c>
      <c r="E505" s="24" t="s">
        <v>189</v>
      </c>
      <c r="F505" s="9"/>
      <c r="G505" s="42">
        <f>G506</f>
        <v>572146.91</v>
      </c>
    </row>
    <row r="506" spans="1:7" ht="25.5">
      <c r="A506" s="4" t="s">
        <v>40</v>
      </c>
      <c r="B506" s="21">
        <v>906</v>
      </c>
      <c r="C506" s="24" t="s">
        <v>143</v>
      </c>
      <c r="D506" s="24" t="s">
        <v>116</v>
      </c>
      <c r="E506" s="24" t="s">
        <v>189</v>
      </c>
      <c r="F506" s="24" t="s">
        <v>147</v>
      </c>
      <c r="G506" s="42">
        <f>G507</f>
        <v>572146.91</v>
      </c>
    </row>
    <row r="507" spans="1:7" ht="25.5">
      <c r="A507" s="4" t="s">
        <v>41</v>
      </c>
      <c r="B507" s="21">
        <v>906</v>
      </c>
      <c r="C507" s="24" t="s">
        <v>143</v>
      </c>
      <c r="D507" s="24" t="s">
        <v>116</v>
      </c>
      <c r="E507" s="24" t="s">
        <v>189</v>
      </c>
      <c r="F507" s="24" t="s">
        <v>148</v>
      </c>
      <c r="G507" s="42">
        <f>G508</f>
        <v>572146.91</v>
      </c>
    </row>
    <row r="508" spans="1:7" ht="25.5">
      <c r="A508" s="4" t="s">
        <v>70</v>
      </c>
      <c r="B508" s="21">
        <v>906</v>
      </c>
      <c r="C508" s="24" t="s">
        <v>143</v>
      </c>
      <c r="D508" s="24" t="s">
        <v>116</v>
      </c>
      <c r="E508" s="24" t="s">
        <v>189</v>
      </c>
      <c r="F508" s="24" t="s">
        <v>187</v>
      </c>
      <c r="G508" s="42">
        <v>572146.91</v>
      </c>
    </row>
    <row r="509" spans="1:7">
      <c r="A509" s="4" t="s">
        <v>72</v>
      </c>
      <c r="B509" s="21">
        <v>906</v>
      </c>
      <c r="C509" s="24" t="s">
        <v>143</v>
      </c>
      <c r="D509" s="24" t="s">
        <v>116</v>
      </c>
      <c r="E509" s="24" t="s">
        <v>190</v>
      </c>
      <c r="F509" s="9"/>
      <c r="G509" s="42">
        <f>G510</f>
        <v>309056</v>
      </c>
    </row>
    <row r="510" spans="1:7" ht="25.5">
      <c r="A510" s="4" t="s">
        <v>40</v>
      </c>
      <c r="B510" s="21">
        <v>906</v>
      </c>
      <c r="C510" s="24" t="s">
        <v>143</v>
      </c>
      <c r="D510" s="24" t="s">
        <v>116</v>
      </c>
      <c r="E510" s="24" t="s">
        <v>190</v>
      </c>
      <c r="F510" s="24" t="s">
        <v>147</v>
      </c>
      <c r="G510" s="42">
        <f>G511</f>
        <v>309056</v>
      </c>
    </row>
    <row r="511" spans="1:7">
      <c r="A511" s="4" t="s">
        <v>218</v>
      </c>
      <c r="B511" s="21">
        <v>906</v>
      </c>
      <c r="C511" s="24" t="s">
        <v>143</v>
      </c>
      <c r="D511" s="24" t="s">
        <v>116</v>
      </c>
      <c r="E511" s="24" t="s">
        <v>190</v>
      </c>
      <c r="F511" s="24" t="s">
        <v>191</v>
      </c>
      <c r="G511" s="42">
        <v>309056</v>
      </c>
    </row>
    <row r="512" spans="1:7">
      <c r="A512" s="10" t="s">
        <v>73</v>
      </c>
      <c r="B512" s="22">
        <v>906</v>
      </c>
      <c r="C512" s="23" t="s">
        <v>124</v>
      </c>
      <c r="D512" s="23"/>
      <c r="E512" s="23"/>
      <c r="F512" s="23"/>
      <c r="G512" s="45">
        <f>G513</f>
        <v>99975.9</v>
      </c>
    </row>
    <row r="513" spans="1:7">
      <c r="A513" s="11" t="s">
        <v>74</v>
      </c>
      <c r="B513" s="25">
        <v>906</v>
      </c>
      <c r="C513" s="26" t="s">
        <v>124</v>
      </c>
      <c r="D513" s="26" t="s">
        <v>101</v>
      </c>
      <c r="E513" s="26"/>
      <c r="F513" s="26"/>
      <c r="G513" s="47">
        <f>G514</f>
        <v>99975.9</v>
      </c>
    </row>
    <row r="514" spans="1:7">
      <c r="A514" s="10" t="s">
        <v>30</v>
      </c>
      <c r="B514" s="22">
        <v>906</v>
      </c>
      <c r="C514" s="23" t="s">
        <v>124</v>
      </c>
      <c r="D514" s="23" t="s">
        <v>101</v>
      </c>
      <c r="E514" s="23" t="s">
        <v>137</v>
      </c>
      <c r="F514" s="23"/>
      <c r="G514" s="45">
        <f>G515</f>
        <v>99975.9</v>
      </c>
    </row>
    <row r="515" spans="1:7" ht="67.5">
      <c r="A515" s="10" t="s">
        <v>238</v>
      </c>
      <c r="B515" s="22">
        <v>906</v>
      </c>
      <c r="C515" s="23" t="s">
        <v>124</v>
      </c>
      <c r="D515" s="23" t="s">
        <v>101</v>
      </c>
      <c r="E515" s="23" t="s">
        <v>192</v>
      </c>
      <c r="F515" s="23"/>
      <c r="G515" s="45">
        <f>SUM(G516)</f>
        <v>99975.9</v>
      </c>
    </row>
    <row r="516" spans="1:7" ht="25.5">
      <c r="A516" s="4" t="s">
        <v>11</v>
      </c>
      <c r="B516" s="21">
        <v>906</v>
      </c>
      <c r="C516" s="24" t="s">
        <v>193</v>
      </c>
      <c r="D516" s="24" t="s">
        <v>101</v>
      </c>
      <c r="E516" s="24" t="s">
        <v>192</v>
      </c>
      <c r="F516" s="24" t="s">
        <v>110</v>
      </c>
      <c r="G516" s="42">
        <f>G517</f>
        <v>99975.9</v>
      </c>
    </row>
    <row r="517" spans="1:7" ht="25.5">
      <c r="A517" s="4" t="s">
        <v>12</v>
      </c>
      <c r="B517" s="21">
        <v>906</v>
      </c>
      <c r="C517" s="24" t="s">
        <v>193</v>
      </c>
      <c r="D517" s="24" t="s">
        <v>101</v>
      </c>
      <c r="E517" s="24" t="s">
        <v>192</v>
      </c>
      <c r="F517" s="24" t="s">
        <v>111</v>
      </c>
      <c r="G517" s="42">
        <f>G519+G518</f>
        <v>99975.9</v>
      </c>
    </row>
    <row r="518" spans="1:7" ht="25.5">
      <c r="A518" s="4" t="s">
        <v>13</v>
      </c>
      <c r="B518" s="21">
        <v>906</v>
      </c>
      <c r="C518" s="24" t="s">
        <v>193</v>
      </c>
      <c r="D518" s="24" t="s">
        <v>101</v>
      </c>
      <c r="E518" s="24" t="s">
        <v>192</v>
      </c>
      <c r="F518" s="24" t="s">
        <v>112</v>
      </c>
      <c r="G518" s="42">
        <v>3600</v>
      </c>
    </row>
    <row r="519" spans="1:7" ht="25.5">
      <c r="A519" s="4" t="s">
        <v>14</v>
      </c>
      <c r="B519" s="21">
        <v>906</v>
      </c>
      <c r="C519" s="24" t="s">
        <v>193</v>
      </c>
      <c r="D519" s="24" t="s">
        <v>101</v>
      </c>
      <c r="E519" s="24" t="s">
        <v>192</v>
      </c>
      <c r="F519" s="24" t="s">
        <v>113</v>
      </c>
      <c r="G519" s="42">
        <v>96375.9</v>
      </c>
    </row>
    <row r="520" spans="1:7" ht="51">
      <c r="A520" s="3" t="s">
        <v>75</v>
      </c>
      <c r="B520" s="27">
        <v>907</v>
      </c>
      <c r="C520" s="28"/>
      <c r="D520" s="28"/>
      <c r="E520" s="28"/>
      <c r="F520" s="28"/>
      <c r="G520" s="44">
        <f>G533+G580+G675+G681+G521</f>
        <v>33138854.550000001</v>
      </c>
    </row>
    <row r="521" spans="1:7">
      <c r="A521" s="10" t="s">
        <v>32</v>
      </c>
      <c r="B521" s="22">
        <v>907</v>
      </c>
      <c r="C521" s="23" t="s">
        <v>116</v>
      </c>
      <c r="D521" s="23"/>
      <c r="E521" s="23"/>
      <c r="F521" s="23"/>
      <c r="G521" s="45">
        <f t="shared" ref="G521:G526" si="19">G522</f>
        <v>66656.25</v>
      </c>
    </row>
    <row r="522" spans="1:7">
      <c r="A522" s="11" t="s">
        <v>290</v>
      </c>
      <c r="B522" s="25">
        <v>907</v>
      </c>
      <c r="C522" s="26" t="s">
        <v>116</v>
      </c>
      <c r="D522" s="26" t="s">
        <v>143</v>
      </c>
      <c r="E522" s="23"/>
      <c r="F522" s="23"/>
      <c r="G522" s="42">
        <f>G523+G528</f>
        <v>66656.25</v>
      </c>
    </row>
    <row r="523" spans="1:7" ht="54">
      <c r="A523" s="10" t="s">
        <v>60</v>
      </c>
      <c r="B523" s="22">
        <v>907</v>
      </c>
      <c r="C523" s="23" t="s">
        <v>116</v>
      </c>
      <c r="D523" s="23" t="s">
        <v>143</v>
      </c>
      <c r="E523" s="23" t="s">
        <v>150</v>
      </c>
      <c r="F523" s="23"/>
      <c r="G523" s="44">
        <f t="shared" si="19"/>
        <v>56250</v>
      </c>
    </row>
    <row r="524" spans="1:7" ht="51">
      <c r="A524" s="3" t="s">
        <v>293</v>
      </c>
      <c r="B524" s="27">
        <v>907</v>
      </c>
      <c r="C524" s="28" t="s">
        <v>116</v>
      </c>
      <c r="D524" s="28" t="s">
        <v>143</v>
      </c>
      <c r="E524" s="28" t="s">
        <v>292</v>
      </c>
      <c r="F524" s="28"/>
      <c r="G524" s="45">
        <f t="shared" si="19"/>
        <v>56250</v>
      </c>
    </row>
    <row r="525" spans="1:7" ht="51">
      <c r="A525" s="4" t="s">
        <v>230</v>
      </c>
      <c r="B525" s="21">
        <v>907</v>
      </c>
      <c r="C525" s="24" t="s">
        <v>116</v>
      </c>
      <c r="D525" s="24" t="s">
        <v>143</v>
      </c>
      <c r="E525" s="24" t="s">
        <v>292</v>
      </c>
      <c r="F525" s="24" t="s">
        <v>134</v>
      </c>
      <c r="G525" s="42">
        <f t="shared" si="19"/>
        <v>56250</v>
      </c>
    </row>
    <row r="526" spans="1:7">
      <c r="A526" s="4" t="s">
        <v>28</v>
      </c>
      <c r="B526" s="21">
        <v>907</v>
      </c>
      <c r="C526" s="24" t="s">
        <v>116</v>
      </c>
      <c r="D526" s="24" t="s">
        <v>143</v>
      </c>
      <c r="E526" s="24" t="s">
        <v>292</v>
      </c>
      <c r="F526" s="24" t="s">
        <v>135</v>
      </c>
      <c r="G526" s="42">
        <f t="shared" si="19"/>
        <v>56250</v>
      </c>
    </row>
    <row r="527" spans="1:7" ht="16.5" customHeight="1">
      <c r="A527" s="4" t="s">
        <v>56</v>
      </c>
      <c r="B527" s="21">
        <v>907</v>
      </c>
      <c r="C527" s="24" t="s">
        <v>116</v>
      </c>
      <c r="D527" s="24" t="s">
        <v>143</v>
      </c>
      <c r="E527" s="24" t="s">
        <v>292</v>
      </c>
      <c r="F527" s="24" t="s">
        <v>167</v>
      </c>
      <c r="G527" s="42">
        <v>56250</v>
      </c>
    </row>
    <row r="528" spans="1:7" ht="16.5" customHeight="1">
      <c r="A528" s="3" t="s">
        <v>30</v>
      </c>
      <c r="B528" s="27">
        <v>907</v>
      </c>
      <c r="C528" s="28" t="s">
        <v>116</v>
      </c>
      <c r="D528" s="28" t="s">
        <v>143</v>
      </c>
      <c r="E528" s="28" t="s">
        <v>137</v>
      </c>
      <c r="F528" s="28"/>
      <c r="G528" s="44">
        <f t="shared" ref="G528:G530" si="20">G529</f>
        <v>10406.25</v>
      </c>
    </row>
    <row r="529" spans="1:7" ht="121.5">
      <c r="A529" s="13" t="s">
        <v>340</v>
      </c>
      <c r="B529" s="21">
        <v>907</v>
      </c>
      <c r="C529" s="24" t="s">
        <v>116</v>
      </c>
      <c r="D529" s="24" t="s">
        <v>143</v>
      </c>
      <c r="E529" s="23" t="s">
        <v>341</v>
      </c>
      <c r="F529" s="23"/>
      <c r="G529" s="45">
        <f t="shared" si="20"/>
        <v>10406.25</v>
      </c>
    </row>
    <row r="530" spans="1:7" ht="51">
      <c r="A530" s="4" t="s">
        <v>230</v>
      </c>
      <c r="B530" s="21">
        <v>907</v>
      </c>
      <c r="C530" s="24" t="s">
        <v>116</v>
      </c>
      <c r="D530" s="24" t="s">
        <v>143</v>
      </c>
      <c r="E530" s="24" t="s">
        <v>341</v>
      </c>
      <c r="F530" s="24" t="s">
        <v>134</v>
      </c>
      <c r="G530" s="42">
        <f t="shared" si="20"/>
        <v>10406.25</v>
      </c>
    </row>
    <row r="531" spans="1:7">
      <c r="A531" s="4" t="s">
        <v>28</v>
      </c>
      <c r="B531" s="21">
        <v>907</v>
      </c>
      <c r="C531" s="24" t="s">
        <v>116</v>
      </c>
      <c r="D531" s="24" t="s">
        <v>143</v>
      </c>
      <c r="E531" s="24" t="s">
        <v>341</v>
      </c>
      <c r="F531" s="24" t="s">
        <v>135</v>
      </c>
      <c r="G531" s="42">
        <f>G532</f>
        <v>10406.25</v>
      </c>
    </row>
    <row r="532" spans="1:7" ht="25.5">
      <c r="A532" s="4" t="s">
        <v>56</v>
      </c>
      <c r="B532" s="21">
        <v>907</v>
      </c>
      <c r="C532" s="24" t="s">
        <v>116</v>
      </c>
      <c r="D532" s="24" t="s">
        <v>143</v>
      </c>
      <c r="E532" s="24" t="s">
        <v>341</v>
      </c>
      <c r="F532" s="24" t="s">
        <v>167</v>
      </c>
      <c r="G532" s="42">
        <v>10406.25</v>
      </c>
    </row>
    <row r="533" spans="1:7">
      <c r="A533" s="10" t="s">
        <v>54</v>
      </c>
      <c r="B533" s="22">
        <v>907</v>
      </c>
      <c r="C533" s="23" t="s">
        <v>161</v>
      </c>
      <c r="D533" s="23"/>
      <c r="E533" s="23"/>
      <c r="F533" s="23"/>
      <c r="G533" s="45">
        <f>G534+G566</f>
        <v>4541324.51</v>
      </c>
    </row>
    <row r="534" spans="1:7">
      <c r="A534" s="11" t="s">
        <v>57</v>
      </c>
      <c r="B534" s="25">
        <v>907</v>
      </c>
      <c r="C534" s="26" t="s">
        <v>161</v>
      </c>
      <c r="D534" s="26" t="s">
        <v>101</v>
      </c>
      <c r="E534" s="26"/>
      <c r="F534" s="26"/>
      <c r="G534" s="47">
        <f>G555+G540+G535+G561</f>
        <v>4341326.55</v>
      </c>
    </row>
    <row r="535" spans="1:7" ht="40.5">
      <c r="A535" s="10" t="s">
        <v>342</v>
      </c>
      <c r="B535" s="22">
        <v>907</v>
      </c>
      <c r="C535" s="23" t="s">
        <v>161</v>
      </c>
      <c r="D535" s="23" t="s">
        <v>101</v>
      </c>
      <c r="E535" s="23" t="s">
        <v>343</v>
      </c>
      <c r="F535" s="26"/>
      <c r="G535" s="45">
        <f t="shared" ref="G535:G536" si="21">G536</f>
        <v>235160.82</v>
      </c>
    </row>
    <row r="536" spans="1:7" ht="38.25">
      <c r="A536" s="11" t="s">
        <v>344</v>
      </c>
      <c r="B536" s="25">
        <v>907</v>
      </c>
      <c r="C536" s="26" t="s">
        <v>161</v>
      </c>
      <c r="D536" s="26" t="s">
        <v>101</v>
      </c>
      <c r="E536" s="26" t="s">
        <v>345</v>
      </c>
      <c r="F536" s="26"/>
      <c r="G536" s="47">
        <f t="shared" si="21"/>
        <v>235160.82</v>
      </c>
    </row>
    <row r="537" spans="1:7" ht="51">
      <c r="A537" s="4" t="s">
        <v>230</v>
      </c>
      <c r="B537" s="25">
        <v>907</v>
      </c>
      <c r="C537" s="26" t="s">
        <v>161</v>
      </c>
      <c r="D537" s="26" t="s">
        <v>101</v>
      </c>
      <c r="E537" s="24" t="s">
        <v>345</v>
      </c>
      <c r="F537" s="24" t="s">
        <v>134</v>
      </c>
      <c r="G537" s="42">
        <f>G538</f>
        <v>235160.82</v>
      </c>
    </row>
    <row r="538" spans="1:7">
      <c r="A538" s="4" t="s">
        <v>28</v>
      </c>
      <c r="B538" s="25">
        <v>907</v>
      </c>
      <c r="C538" s="26" t="s">
        <v>161</v>
      </c>
      <c r="D538" s="26" t="s">
        <v>101</v>
      </c>
      <c r="E538" s="24" t="s">
        <v>345</v>
      </c>
      <c r="F538" s="24" t="s">
        <v>135</v>
      </c>
      <c r="G538" s="42">
        <f>G539</f>
        <v>235160.82</v>
      </c>
    </row>
    <row r="539" spans="1:7" ht="25.5">
      <c r="A539" s="4" t="s">
        <v>56</v>
      </c>
      <c r="B539" s="25">
        <v>907</v>
      </c>
      <c r="C539" s="26" t="s">
        <v>161</v>
      </c>
      <c r="D539" s="26" t="s">
        <v>101</v>
      </c>
      <c r="E539" s="24" t="s">
        <v>345</v>
      </c>
      <c r="F539" s="24" t="s">
        <v>167</v>
      </c>
      <c r="G539" s="42">
        <v>235160.82</v>
      </c>
    </row>
    <row r="540" spans="1:7">
      <c r="A540" s="10" t="s">
        <v>18</v>
      </c>
      <c r="B540" s="22">
        <v>907</v>
      </c>
      <c r="C540" s="23" t="s">
        <v>161</v>
      </c>
      <c r="D540" s="23" t="s">
        <v>101</v>
      </c>
      <c r="E540" s="23" t="s">
        <v>119</v>
      </c>
      <c r="F540" s="23"/>
      <c r="G540" s="47">
        <f>G541+G550</f>
        <v>310909</v>
      </c>
    </row>
    <row r="541" spans="1:7" ht="63.75">
      <c r="A541" s="11" t="s">
        <v>228</v>
      </c>
      <c r="B541" s="25">
        <v>907</v>
      </c>
      <c r="C541" s="26" t="s">
        <v>161</v>
      </c>
      <c r="D541" s="26" t="s">
        <v>101</v>
      </c>
      <c r="E541" s="26" t="s">
        <v>229</v>
      </c>
      <c r="F541" s="26"/>
      <c r="G541" s="47">
        <f>G542+G546</f>
        <v>294409</v>
      </c>
    </row>
    <row r="542" spans="1:7" ht="128.25" customHeight="1">
      <c r="A542" s="4" t="s">
        <v>271</v>
      </c>
      <c r="B542" s="21">
        <v>907</v>
      </c>
      <c r="C542" s="24" t="s">
        <v>161</v>
      </c>
      <c r="D542" s="26" t="s">
        <v>101</v>
      </c>
      <c r="E542" s="24" t="s">
        <v>272</v>
      </c>
      <c r="F542" s="24"/>
      <c r="G542" s="42">
        <f t="shared" ref="G542:G543" si="22">G543</f>
        <v>648</v>
      </c>
    </row>
    <row r="543" spans="1:7" ht="51">
      <c r="A543" s="4" t="s">
        <v>230</v>
      </c>
      <c r="B543" s="21">
        <v>907</v>
      </c>
      <c r="C543" s="24" t="s">
        <v>161</v>
      </c>
      <c r="D543" s="26" t="s">
        <v>101</v>
      </c>
      <c r="E543" s="24" t="s">
        <v>272</v>
      </c>
      <c r="F543" s="24" t="s">
        <v>134</v>
      </c>
      <c r="G543" s="42">
        <f t="shared" si="22"/>
        <v>648</v>
      </c>
    </row>
    <row r="544" spans="1:7">
      <c r="A544" s="4" t="s">
        <v>28</v>
      </c>
      <c r="B544" s="21">
        <v>907</v>
      </c>
      <c r="C544" s="24" t="s">
        <v>161</v>
      </c>
      <c r="D544" s="26" t="s">
        <v>101</v>
      </c>
      <c r="E544" s="24" t="s">
        <v>272</v>
      </c>
      <c r="F544" s="24" t="s">
        <v>135</v>
      </c>
      <c r="G544" s="42">
        <f>G545</f>
        <v>648</v>
      </c>
    </row>
    <row r="545" spans="1:7" ht="17.25" customHeight="1">
      <c r="A545" s="4" t="s">
        <v>56</v>
      </c>
      <c r="B545" s="21">
        <v>907</v>
      </c>
      <c r="C545" s="24" t="s">
        <v>161</v>
      </c>
      <c r="D545" s="26" t="s">
        <v>101</v>
      </c>
      <c r="E545" s="24" t="s">
        <v>272</v>
      </c>
      <c r="F545" s="24" t="s">
        <v>167</v>
      </c>
      <c r="G545" s="42">
        <v>648</v>
      </c>
    </row>
    <row r="546" spans="1:7" ht="89.25">
      <c r="A546" s="4" t="s">
        <v>339</v>
      </c>
      <c r="B546" s="21">
        <v>907</v>
      </c>
      <c r="C546" s="24" t="s">
        <v>161</v>
      </c>
      <c r="D546" s="26" t="s">
        <v>101</v>
      </c>
      <c r="E546" s="24" t="s">
        <v>338</v>
      </c>
      <c r="F546" s="24"/>
      <c r="G546" s="42">
        <f t="shared" ref="G546:G547" si="23">G547</f>
        <v>293761</v>
      </c>
    </row>
    <row r="547" spans="1:7" ht="51">
      <c r="A547" s="4" t="s">
        <v>230</v>
      </c>
      <c r="B547" s="21">
        <v>907</v>
      </c>
      <c r="C547" s="24" t="s">
        <v>161</v>
      </c>
      <c r="D547" s="26" t="s">
        <v>101</v>
      </c>
      <c r="E547" s="24" t="s">
        <v>338</v>
      </c>
      <c r="F547" s="24" t="s">
        <v>134</v>
      </c>
      <c r="G547" s="42">
        <f t="shared" si="23"/>
        <v>293761</v>
      </c>
    </row>
    <row r="548" spans="1:7">
      <c r="A548" s="4" t="s">
        <v>28</v>
      </c>
      <c r="B548" s="21">
        <v>907</v>
      </c>
      <c r="C548" s="24" t="s">
        <v>161</v>
      </c>
      <c r="D548" s="26" t="s">
        <v>101</v>
      </c>
      <c r="E548" s="24" t="s">
        <v>338</v>
      </c>
      <c r="F548" s="24" t="s">
        <v>135</v>
      </c>
      <c r="G548" s="42">
        <f>G549</f>
        <v>293761</v>
      </c>
    </row>
    <row r="549" spans="1:7" ht="63.75">
      <c r="A549" s="4" t="s">
        <v>29</v>
      </c>
      <c r="B549" s="21">
        <v>907</v>
      </c>
      <c r="C549" s="24" t="s">
        <v>161</v>
      </c>
      <c r="D549" s="26" t="s">
        <v>101</v>
      </c>
      <c r="E549" s="24" t="s">
        <v>338</v>
      </c>
      <c r="F549" s="24" t="s">
        <v>136</v>
      </c>
      <c r="G549" s="42">
        <v>293761</v>
      </c>
    </row>
    <row r="550" spans="1:7" ht="25.5">
      <c r="A550" s="11" t="s">
        <v>252</v>
      </c>
      <c r="B550" s="25">
        <v>907</v>
      </c>
      <c r="C550" s="26" t="s">
        <v>161</v>
      </c>
      <c r="D550" s="26" t="s">
        <v>101</v>
      </c>
      <c r="E550" s="26" t="s">
        <v>253</v>
      </c>
      <c r="F550" s="25"/>
      <c r="G550" s="47">
        <f t="shared" ref="G550:G552" si="24">G551</f>
        <v>16500</v>
      </c>
    </row>
    <row r="551" spans="1:7">
      <c r="A551" s="3" t="s">
        <v>250</v>
      </c>
      <c r="B551" s="27">
        <v>907</v>
      </c>
      <c r="C551" s="28" t="s">
        <v>161</v>
      </c>
      <c r="D551" s="28" t="s">
        <v>101</v>
      </c>
      <c r="E551" s="27" t="s">
        <v>251</v>
      </c>
      <c r="F551" s="17"/>
      <c r="G551" s="44">
        <f t="shared" si="24"/>
        <v>16500</v>
      </c>
    </row>
    <row r="552" spans="1:7" ht="51">
      <c r="A552" s="4" t="s">
        <v>230</v>
      </c>
      <c r="B552" s="21">
        <v>907</v>
      </c>
      <c r="C552" s="24" t="s">
        <v>161</v>
      </c>
      <c r="D552" s="24" t="s">
        <v>101</v>
      </c>
      <c r="E552" s="21" t="s">
        <v>251</v>
      </c>
      <c r="F552" s="17">
        <v>600</v>
      </c>
      <c r="G552" s="42">
        <f t="shared" si="24"/>
        <v>16500</v>
      </c>
    </row>
    <row r="553" spans="1:7">
      <c r="A553" s="4" t="s">
        <v>28</v>
      </c>
      <c r="B553" s="21">
        <v>907</v>
      </c>
      <c r="C553" s="24" t="s">
        <v>161</v>
      </c>
      <c r="D553" s="24" t="s">
        <v>101</v>
      </c>
      <c r="E553" s="21" t="s">
        <v>251</v>
      </c>
      <c r="F553" s="17">
        <v>610</v>
      </c>
      <c r="G553" s="42">
        <f>G554</f>
        <v>16500</v>
      </c>
    </row>
    <row r="554" spans="1:7" ht="15" customHeight="1">
      <c r="A554" s="4" t="s">
        <v>56</v>
      </c>
      <c r="B554" s="21">
        <v>907</v>
      </c>
      <c r="C554" s="24" t="s">
        <v>161</v>
      </c>
      <c r="D554" s="24" t="s">
        <v>101</v>
      </c>
      <c r="E554" s="21" t="s">
        <v>251</v>
      </c>
      <c r="F554" s="17">
        <v>612</v>
      </c>
      <c r="G554" s="42">
        <v>16500</v>
      </c>
    </row>
    <row r="555" spans="1:7">
      <c r="A555" s="10" t="s">
        <v>27</v>
      </c>
      <c r="B555" s="22">
        <v>907</v>
      </c>
      <c r="C555" s="23" t="s">
        <v>161</v>
      </c>
      <c r="D555" s="23" t="s">
        <v>101</v>
      </c>
      <c r="E555" s="23" t="s">
        <v>132</v>
      </c>
      <c r="F555" s="23"/>
      <c r="G555" s="45">
        <f>G556</f>
        <v>3782879.8499999996</v>
      </c>
    </row>
    <row r="556" spans="1:7" ht="51.75" customHeight="1">
      <c r="A556" s="3" t="s">
        <v>242</v>
      </c>
      <c r="B556" s="27">
        <v>907</v>
      </c>
      <c r="C556" s="28" t="s">
        <v>161</v>
      </c>
      <c r="D556" s="28" t="s">
        <v>101</v>
      </c>
      <c r="E556" s="28" t="s">
        <v>194</v>
      </c>
      <c r="F556" s="28"/>
      <c r="G556" s="44">
        <f>G557</f>
        <v>3782879.8499999996</v>
      </c>
    </row>
    <row r="557" spans="1:7" ht="51">
      <c r="A557" s="4" t="s">
        <v>230</v>
      </c>
      <c r="B557" s="21">
        <v>907</v>
      </c>
      <c r="C557" s="24" t="s">
        <v>161</v>
      </c>
      <c r="D557" s="24" t="s">
        <v>101</v>
      </c>
      <c r="E557" s="24" t="s">
        <v>194</v>
      </c>
      <c r="F557" s="24" t="s">
        <v>134</v>
      </c>
      <c r="G557" s="42">
        <f>G558</f>
        <v>3782879.8499999996</v>
      </c>
    </row>
    <row r="558" spans="1:7">
      <c r="A558" s="4" t="s">
        <v>28</v>
      </c>
      <c r="B558" s="21">
        <v>907</v>
      </c>
      <c r="C558" s="24" t="s">
        <v>161</v>
      </c>
      <c r="D558" s="24" t="s">
        <v>101</v>
      </c>
      <c r="E558" s="24" t="s">
        <v>194</v>
      </c>
      <c r="F558" s="24" t="s">
        <v>135</v>
      </c>
      <c r="G558" s="42">
        <f>G559+G560</f>
        <v>3782879.8499999996</v>
      </c>
    </row>
    <row r="559" spans="1:7" ht="63.75">
      <c r="A559" s="4" t="s">
        <v>29</v>
      </c>
      <c r="B559" s="21">
        <v>907</v>
      </c>
      <c r="C559" s="24" t="s">
        <v>161</v>
      </c>
      <c r="D559" s="24" t="s">
        <v>101</v>
      </c>
      <c r="E559" s="24" t="s">
        <v>194</v>
      </c>
      <c r="F559" s="24" t="s">
        <v>136</v>
      </c>
      <c r="G559" s="42">
        <v>3240244.57</v>
      </c>
    </row>
    <row r="560" spans="1:7" ht="15.75" customHeight="1">
      <c r="A560" s="4" t="s">
        <v>56</v>
      </c>
      <c r="B560" s="21">
        <v>907</v>
      </c>
      <c r="C560" s="24" t="s">
        <v>161</v>
      </c>
      <c r="D560" s="24" t="s">
        <v>101</v>
      </c>
      <c r="E560" s="24" t="s">
        <v>194</v>
      </c>
      <c r="F560" s="24" t="s">
        <v>167</v>
      </c>
      <c r="G560" s="42">
        <v>542635.28</v>
      </c>
    </row>
    <row r="561" spans="1:7">
      <c r="A561" s="13" t="s">
        <v>30</v>
      </c>
      <c r="B561" s="22">
        <v>907</v>
      </c>
      <c r="C561" s="23" t="s">
        <v>161</v>
      </c>
      <c r="D561" s="23" t="s">
        <v>101</v>
      </c>
      <c r="E561" s="23" t="s">
        <v>137</v>
      </c>
      <c r="F561" s="23"/>
      <c r="G561" s="45">
        <f t="shared" ref="G561:G563" si="25">G562</f>
        <v>12376.88</v>
      </c>
    </row>
    <row r="562" spans="1:7" ht="60">
      <c r="A562" s="49" t="s">
        <v>308</v>
      </c>
      <c r="B562" s="27">
        <v>907</v>
      </c>
      <c r="C562" s="28" t="s">
        <v>161</v>
      </c>
      <c r="D562" s="28" t="s">
        <v>101</v>
      </c>
      <c r="E562" s="28" t="s">
        <v>309</v>
      </c>
      <c r="F562" s="28"/>
      <c r="G562" s="44">
        <f t="shared" si="25"/>
        <v>12376.88</v>
      </c>
    </row>
    <row r="563" spans="1:7" ht="51">
      <c r="A563" s="4" t="s">
        <v>230</v>
      </c>
      <c r="B563" s="21">
        <v>907</v>
      </c>
      <c r="C563" s="24" t="s">
        <v>161</v>
      </c>
      <c r="D563" s="24" t="s">
        <v>101</v>
      </c>
      <c r="E563" s="24" t="s">
        <v>309</v>
      </c>
      <c r="F563" s="24" t="s">
        <v>134</v>
      </c>
      <c r="G563" s="42">
        <f t="shared" si="25"/>
        <v>12376.88</v>
      </c>
    </row>
    <row r="564" spans="1:7">
      <c r="A564" s="4" t="s">
        <v>28</v>
      </c>
      <c r="B564" s="21">
        <v>907</v>
      </c>
      <c r="C564" s="24" t="s">
        <v>161</v>
      </c>
      <c r="D564" s="24" t="s">
        <v>101</v>
      </c>
      <c r="E564" s="24" t="s">
        <v>309</v>
      </c>
      <c r="F564" s="24" t="s">
        <v>135</v>
      </c>
      <c r="G564" s="42">
        <f>G565</f>
        <v>12376.88</v>
      </c>
    </row>
    <row r="565" spans="1:7" ht="25.5">
      <c r="A565" s="4" t="s">
        <v>56</v>
      </c>
      <c r="B565" s="21">
        <v>907</v>
      </c>
      <c r="C565" s="24" t="s">
        <v>161</v>
      </c>
      <c r="D565" s="24" t="s">
        <v>101</v>
      </c>
      <c r="E565" s="24" t="s">
        <v>309</v>
      </c>
      <c r="F565" s="24" t="s">
        <v>167</v>
      </c>
      <c r="G565" s="42">
        <v>12376.88</v>
      </c>
    </row>
    <row r="566" spans="1:7">
      <c r="A566" s="11" t="s">
        <v>62</v>
      </c>
      <c r="B566" s="25">
        <v>907</v>
      </c>
      <c r="C566" s="26" t="s">
        <v>161</v>
      </c>
      <c r="D566" s="26" t="s">
        <v>161</v>
      </c>
      <c r="E566" s="26"/>
      <c r="F566" s="26"/>
      <c r="G566" s="47">
        <f>G567</f>
        <v>199997.96</v>
      </c>
    </row>
    <row r="567" spans="1:7">
      <c r="A567" s="10" t="s">
        <v>30</v>
      </c>
      <c r="B567" s="22">
        <v>907</v>
      </c>
      <c r="C567" s="23" t="s">
        <v>161</v>
      </c>
      <c r="D567" s="23" t="s">
        <v>161</v>
      </c>
      <c r="E567" s="23" t="s">
        <v>137</v>
      </c>
      <c r="F567" s="23"/>
      <c r="G567" s="45">
        <f>G568+G572+G576</f>
        <v>199997.96</v>
      </c>
    </row>
    <row r="568" spans="1:7" ht="54">
      <c r="A568" s="10" t="s">
        <v>76</v>
      </c>
      <c r="B568" s="22">
        <v>907</v>
      </c>
      <c r="C568" s="23" t="s">
        <v>161</v>
      </c>
      <c r="D568" s="23" t="s">
        <v>161</v>
      </c>
      <c r="E568" s="23" t="s">
        <v>195</v>
      </c>
      <c r="F568" s="23"/>
      <c r="G568" s="45">
        <f>G569</f>
        <v>99999.5</v>
      </c>
    </row>
    <row r="569" spans="1:7" ht="25.5">
      <c r="A569" s="4" t="s">
        <v>11</v>
      </c>
      <c r="B569" s="21">
        <v>907</v>
      </c>
      <c r="C569" s="24" t="s">
        <v>161</v>
      </c>
      <c r="D569" s="24" t="s">
        <v>161</v>
      </c>
      <c r="E569" s="24" t="s">
        <v>195</v>
      </c>
      <c r="F569" s="24" t="s">
        <v>110</v>
      </c>
      <c r="G569" s="42">
        <f>G570</f>
        <v>99999.5</v>
      </c>
    </row>
    <row r="570" spans="1:7" ht="25.5">
      <c r="A570" s="4" t="s">
        <v>12</v>
      </c>
      <c r="B570" s="21">
        <v>907</v>
      </c>
      <c r="C570" s="24" t="s">
        <v>161</v>
      </c>
      <c r="D570" s="24" t="s">
        <v>161</v>
      </c>
      <c r="E570" s="24" t="s">
        <v>195</v>
      </c>
      <c r="F570" s="24" t="s">
        <v>111</v>
      </c>
      <c r="G570" s="42">
        <f>G571</f>
        <v>99999.5</v>
      </c>
    </row>
    <row r="571" spans="1:7" ht="25.5">
      <c r="A571" s="4" t="s">
        <v>14</v>
      </c>
      <c r="B571" s="21">
        <v>907</v>
      </c>
      <c r="C571" s="24" t="s">
        <v>161</v>
      </c>
      <c r="D571" s="24" t="s">
        <v>161</v>
      </c>
      <c r="E571" s="24" t="s">
        <v>195</v>
      </c>
      <c r="F571" s="24" t="s">
        <v>113</v>
      </c>
      <c r="G571" s="42">
        <v>99999.5</v>
      </c>
    </row>
    <row r="572" spans="1:7" ht="55.5" customHeight="1">
      <c r="A572" s="10" t="s">
        <v>240</v>
      </c>
      <c r="B572" s="22">
        <v>907</v>
      </c>
      <c r="C572" s="23" t="s">
        <v>161</v>
      </c>
      <c r="D572" s="23" t="s">
        <v>161</v>
      </c>
      <c r="E572" s="23" t="s">
        <v>196</v>
      </c>
      <c r="F572" s="23"/>
      <c r="G572" s="45">
        <f>G573</f>
        <v>49999.5</v>
      </c>
    </row>
    <row r="573" spans="1:7" ht="25.5">
      <c r="A573" s="4" t="s">
        <v>11</v>
      </c>
      <c r="B573" s="21">
        <v>907</v>
      </c>
      <c r="C573" s="24" t="s">
        <v>161</v>
      </c>
      <c r="D573" s="24" t="s">
        <v>161</v>
      </c>
      <c r="E573" s="24" t="s">
        <v>196</v>
      </c>
      <c r="F573" s="24" t="s">
        <v>110</v>
      </c>
      <c r="G573" s="42">
        <f>G574</f>
        <v>49999.5</v>
      </c>
    </row>
    <row r="574" spans="1:7" ht="25.5">
      <c r="A574" s="4" t="s">
        <v>12</v>
      </c>
      <c r="B574" s="21">
        <v>907</v>
      </c>
      <c r="C574" s="24" t="s">
        <v>161</v>
      </c>
      <c r="D574" s="24" t="s">
        <v>161</v>
      </c>
      <c r="E574" s="24" t="s">
        <v>196</v>
      </c>
      <c r="F574" s="24" t="s">
        <v>111</v>
      </c>
      <c r="G574" s="42">
        <f>G575</f>
        <v>49999.5</v>
      </c>
    </row>
    <row r="575" spans="1:7" ht="25.5">
      <c r="A575" s="4" t="s">
        <v>14</v>
      </c>
      <c r="B575" s="21">
        <v>907</v>
      </c>
      <c r="C575" s="24" t="s">
        <v>161</v>
      </c>
      <c r="D575" s="24" t="s">
        <v>161</v>
      </c>
      <c r="E575" s="24" t="s">
        <v>196</v>
      </c>
      <c r="F575" s="24" t="s">
        <v>113</v>
      </c>
      <c r="G575" s="42">
        <v>49999.5</v>
      </c>
    </row>
    <row r="576" spans="1:7" ht="81">
      <c r="A576" s="10" t="s">
        <v>77</v>
      </c>
      <c r="B576" s="22">
        <v>907</v>
      </c>
      <c r="C576" s="23" t="s">
        <v>161</v>
      </c>
      <c r="D576" s="23" t="s">
        <v>161</v>
      </c>
      <c r="E576" s="23" t="s">
        <v>197</v>
      </c>
      <c r="F576" s="23"/>
      <c r="G576" s="45">
        <f>G577</f>
        <v>49998.96</v>
      </c>
    </row>
    <row r="577" spans="1:7" ht="25.5">
      <c r="A577" s="4" t="s">
        <v>11</v>
      </c>
      <c r="B577" s="21">
        <v>907</v>
      </c>
      <c r="C577" s="24" t="s">
        <v>161</v>
      </c>
      <c r="D577" s="24" t="s">
        <v>161</v>
      </c>
      <c r="E577" s="24" t="s">
        <v>197</v>
      </c>
      <c r="F577" s="24" t="s">
        <v>110</v>
      </c>
      <c r="G577" s="42">
        <f>G578</f>
        <v>49998.96</v>
      </c>
    </row>
    <row r="578" spans="1:7" ht="25.5">
      <c r="A578" s="4" t="s">
        <v>12</v>
      </c>
      <c r="B578" s="21">
        <v>907</v>
      </c>
      <c r="C578" s="24" t="s">
        <v>161</v>
      </c>
      <c r="D578" s="24" t="s">
        <v>161</v>
      </c>
      <c r="E578" s="24" t="s">
        <v>197</v>
      </c>
      <c r="F578" s="24" t="s">
        <v>111</v>
      </c>
      <c r="G578" s="42">
        <f>G579</f>
        <v>49998.96</v>
      </c>
    </row>
    <row r="579" spans="1:7" ht="25.5">
      <c r="A579" s="4" t="s">
        <v>14</v>
      </c>
      <c r="B579" s="21">
        <v>907</v>
      </c>
      <c r="C579" s="24" t="s">
        <v>161</v>
      </c>
      <c r="D579" s="24" t="s">
        <v>161</v>
      </c>
      <c r="E579" s="24" t="s">
        <v>197</v>
      </c>
      <c r="F579" s="24" t="s">
        <v>113</v>
      </c>
      <c r="G579" s="42">
        <v>49998.96</v>
      </c>
    </row>
    <row r="580" spans="1:7">
      <c r="A580" s="10" t="s">
        <v>214</v>
      </c>
      <c r="B580" s="22">
        <v>907</v>
      </c>
      <c r="C580" s="23" t="s">
        <v>139</v>
      </c>
      <c r="D580" s="23"/>
      <c r="E580" s="23"/>
      <c r="F580" s="23"/>
      <c r="G580" s="45">
        <f>G581+G650</f>
        <v>28360904.090000004</v>
      </c>
    </row>
    <row r="581" spans="1:7">
      <c r="A581" s="4" t="s">
        <v>78</v>
      </c>
      <c r="B581" s="21">
        <v>907</v>
      </c>
      <c r="C581" s="24" t="s">
        <v>139</v>
      </c>
      <c r="D581" s="24" t="s">
        <v>100</v>
      </c>
      <c r="E581" s="24"/>
      <c r="F581" s="24"/>
      <c r="G581" s="42">
        <f>G596+G624+G605+G640+G582+G591</f>
        <v>25459854.510000002</v>
      </c>
    </row>
    <row r="582" spans="1:7">
      <c r="A582" s="10" t="s">
        <v>294</v>
      </c>
      <c r="B582" s="22">
        <v>907</v>
      </c>
      <c r="C582" s="23" t="s">
        <v>139</v>
      </c>
      <c r="D582" s="23" t="s">
        <v>100</v>
      </c>
      <c r="E582" s="22" t="s">
        <v>125</v>
      </c>
      <c r="F582" s="23"/>
      <c r="G582" s="45">
        <f>G583+G587</f>
        <v>149700</v>
      </c>
    </row>
    <row r="583" spans="1:7" ht="38.25">
      <c r="A583" s="3" t="s">
        <v>235</v>
      </c>
      <c r="B583" s="27">
        <v>907</v>
      </c>
      <c r="C583" s="28" t="s">
        <v>139</v>
      </c>
      <c r="D583" s="28" t="s">
        <v>100</v>
      </c>
      <c r="E583" s="27" t="s">
        <v>236</v>
      </c>
      <c r="F583" s="23"/>
      <c r="G583" s="44">
        <f>G584</f>
        <v>120000</v>
      </c>
    </row>
    <row r="584" spans="1:7" ht="25.5">
      <c r="A584" s="4" t="s">
        <v>291</v>
      </c>
      <c r="B584" s="21">
        <v>907</v>
      </c>
      <c r="C584" s="24" t="s">
        <v>139</v>
      </c>
      <c r="D584" s="24" t="s">
        <v>100</v>
      </c>
      <c r="E584" s="21" t="s">
        <v>236</v>
      </c>
      <c r="F584" s="21">
        <v>600</v>
      </c>
      <c r="G584" s="42">
        <f>G585</f>
        <v>120000</v>
      </c>
    </row>
    <row r="585" spans="1:7">
      <c r="A585" s="4" t="s">
        <v>28</v>
      </c>
      <c r="B585" s="21">
        <v>907</v>
      </c>
      <c r="C585" s="24" t="s">
        <v>139</v>
      </c>
      <c r="D585" s="24" t="s">
        <v>100</v>
      </c>
      <c r="E585" s="21" t="s">
        <v>236</v>
      </c>
      <c r="F585" s="21">
        <v>610</v>
      </c>
      <c r="G585" s="42">
        <f>G586</f>
        <v>120000</v>
      </c>
    </row>
    <row r="586" spans="1:7" ht="25.5">
      <c r="A586" s="4" t="s">
        <v>56</v>
      </c>
      <c r="B586" s="21">
        <v>907</v>
      </c>
      <c r="C586" s="24" t="s">
        <v>139</v>
      </c>
      <c r="D586" s="24" t="s">
        <v>100</v>
      </c>
      <c r="E586" s="21" t="s">
        <v>236</v>
      </c>
      <c r="F586" s="21">
        <v>612</v>
      </c>
      <c r="G586" s="42">
        <v>120000</v>
      </c>
    </row>
    <row r="587" spans="1:7">
      <c r="A587" s="4" t="s">
        <v>255</v>
      </c>
      <c r="B587" s="21">
        <v>907</v>
      </c>
      <c r="C587" s="24" t="s">
        <v>139</v>
      </c>
      <c r="D587" s="24" t="s">
        <v>100</v>
      </c>
      <c r="E587" s="24" t="s">
        <v>126</v>
      </c>
      <c r="F587" s="21"/>
      <c r="G587" s="42">
        <f>G588</f>
        <v>29700</v>
      </c>
    </row>
    <row r="588" spans="1:7" ht="51">
      <c r="A588" s="4" t="s">
        <v>230</v>
      </c>
      <c r="B588" s="21">
        <v>907</v>
      </c>
      <c r="C588" s="24" t="s">
        <v>139</v>
      </c>
      <c r="D588" s="24" t="s">
        <v>100</v>
      </c>
      <c r="E588" s="24" t="s">
        <v>126</v>
      </c>
      <c r="F588" s="24" t="s">
        <v>134</v>
      </c>
      <c r="G588" s="42">
        <f>G589</f>
        <v>29700</v>
      </c>
    </row>
    <row r="589" spans="1:7">
      <c r="A589" s="4" t="s">
        <v>28</v>
      </c>
      <c r="B589" s="21">
        <v>907</v>
      </c>
      <c r="C589" s="24" t="s">
        <v>139</v>
      </c>
      <c r="D589" s="24" t="s">
        <v>100</v>
      </c>
      <c r="E589" s="24" t="s">
        <v>126</v>
      </c>
      <c r="F589" s="24" t="s">
        <v>135</v>
      </c>
      <c r="G589" s="42">
        <f>G590</f>
        <v>29700</v>
      </c>
    </row>
    <row r="590" spans="1:7" ht="25.5">
      <c r="A590" s="4" t="s">
        <v>56</v>
      </c>
      <c r="B590" s="21">
        <v>907</v>
      </c>
      <c r="C590" s="24" t="s">
        <v>139</v>
      </c>
      <c r="D590" s="24" t="s">
        <v>100</v>
      </c>
      <c r="E590" s="24" t="s">
        <v>126</v>
      </c>
      <c r="F590" s="24" t="s">
        <v>167</v>
      </c>
      <c r="G590" s="42">
        <v>29700</v>
      </c>
    </row>
    <row r="591" spans="1:7" ht="40.5">
      <c r="A591" s="10" t="s">
        <v>342</v>
      </c>
      <c r="B591" s="22">
        <v>907</v>
      </c>
      <c r="C591" s="23" t="s">
        <v>139</v>
      </c>
      <c r="D591" s="23" t="s">
        <v>100</v>
      </c>
      <c r="E591" s="23" t="s">
        <v>343</v>
      </c>
      <c r="F591" s="24"/>
      <c r="G591" s="45">
        <f t="shared" ref="G591:G593" si="26">G592</f>
        <v>142500</v>
      </c>
    </row>
    <row r="592" spans="1:7" ht="38.25">
      <c r="A592" s="11" t="s">
        <v>344</v>
      </c>
      <c r="B592" s="25">
        <v>907</v>
      </c>
      <c r="C592" s="26" t="s">
        <v>139</v>
      </c>
      <c r="D592" s="26" t="s">
        <v>100</v>
      </c>
      <c r="E592" s="26" t="s">
        <v>345</v>
      </c>
      <c r="F592" s="24"/>
      <c r="G592" s="47">
        <f t="shared" si="26"/>
        <v>142500</v>
      </c>
    </row>
    <row r="593" spans="1:7" ht="51">
      <c r="A593" s="4" t="s">
        <v>230</v>
      </c>
      <c r="B593" s="21">
        <v>907</v>
      </c>
      <c r="C593" s="24" t="s">
        <v>139</v>
      </c>
      <c r="D593" s="24" t="s">
        <v>100</v>
      </c>
      <c r="E593" s="24" t="s">
        <v>345</v>
      </c>
      <c r="F593" s="24" t="s">
        <v>134</v>
      </c>
      <c r="G593" s="42">
        <f t="shared" si="26"/>
        <v>142500</v>
      </c>
    </row>
    <row r="594" spans="1:7">
      <c r="A594" s="4" t="s">
        <v>28</v>
      </c>
      <c r="B594" s="21">
        <v>907</v>
      </c>
      <c r="C594" s="24" t="s">
        <v>139</v>
      </c>
      <c r="D594" s="24" t="s">
        <v>100</v>
      </c>
      <c r="E594" s="24" t="s">
        <v>345</v>
      </c>
      <c r="F594" s="24" t="s">
        <v>135</v>
      </c>
      <c r="G594" s="42">
        <f>G595</f>
        <v>142500</v>
      </c>
    </row>
    <row r="595" spans="1:7" ht="25.5">
      <c r="A595" s="4" t="s">
        <v>56</v>
      </c>
      <c r="B595" s="21">
        <v>907</v>
      </c>
      <c r="C595" s="24" t="s">
        <v>139</v>
      </c>
      <c r="D595" s="24" t="s">
        <v>100</v>
      </c>
      <c r="E595" s="24" t="s">
        <v>345</v>
      </c>
      <c r="F595" s="24" t="s">
        <v>167</v>
      </c>
      <c r="G595" s="42">
        <v>142500</v>
      </c>
    </row>
    <row r="596" spans="1:7" ht="27">
      <c r="A596" s="10" t="s">
        <v>79</v>
      </c>
      <c r="B596" s="22">
        <v>907</v>
      </c>
      <c r="C596" s="23" t="s">
        <v>139</v>
      </c>
      <c r="D596" s="23" t="s">
        <v>100</v>
      </c>
      <c r="E596" s="23" t="s">
        <v>198</v>
      </c>
      <c r="F596" s="23"/>
      <c r="G596" s="45">
        <f>G597+G601</f>
        <v>165500</v>
      </c>
    </row>
    <row r="597" spans="1:7" ht="38.25">
      <c r="A597" s="3" t="s">
        <v>80</v>
      </c>
      <c r="B597" s="27">
        <v>907</v>
      </c>
      <c r="C597" s="28" t="s">
        <v>139</v>
      </c>
      <c r="D597" s="28" t="s">
        <v>100</v>
      </c>
      <c r="E597" s="28" t="s">
        <v>199</v>
      </c>
      <c r="F597" s="28"/>
      <c r="G597" s="44">
        <f>G598</f>
        <v>65500</v>
      </c>
    </row>
    <row r="598" spans="1:7" ht="51">
      <c r="A598" s="4" t="s">
        <v>230</v>
      </c>
      <c r="B598" s="21">
        <v>907</v>
      </c>
      <c r="C598" s="24" t="s">
        <v>139</v>
      </c>
      <c r="D598" s="24" t="s">
        <v>100</v>
      </c>
      <c r="E598" s="24" t="s">
        <v>199</v>
      </c>
      <c r="F598" s="24" t="s">
        <v>134</v>
      </c>
      <c r="G598" s="42">
        <f>G599</f>
        <v>65500</v>
      </c>
    </row>
    <row r="599" spans="1:7">
      <c r="A599" s="4" t="s">
        <v>28</v>
      </c>
      <c r="B599" s="21">
        <v>907</v>
      </c>
      <c r="C599" s="24" t="s">
        <v>139</v>
      </c>
      <c r="D599" s="24" t="s">
        <v>100</v>
      </c>
      <c r="E599" s="24" t="s">
        <v>199</v>
      </c>
      <c r="F599" s="24" t="s">
        <v>135</v>
      </c>
      <c r="G599" s="42">
        <f>G600</f>
        <v>65500</v>
      </c>
    </row>
    <row r="600" spans="1:7" ht="13.5" customHeight="1">
      <c r="A600" s="4" t="s">
        <v>56</v>
      </c>
      <c r="B600" s="21">
        <v>907</v>
      </c>
      <c r="C600" s="24" t="s">
        <v>139</v>
      </c>
      <c r="D600" s="24" t="s">
        <v>100</v>
      </c>
      <c r="E600" s="24" t="s">
        <v>199</v>
      </c>
      <c r="F600" s="24" t="s">
        <v>167</v>
      </c>
      <c r="G600" s="42">
        <v>65500</v>
      </c>
    </row>
    <row r="601" spans="1:7" ht="38.25">
      <c r="A601" s="4" t="s">
        <v>352</v>
      </c>
      <c r="B601" s="21">
        <v>907</v>
      </c>
      <c r="C601" s="24" t="s">
        <v>139</v>
      </c>
      <c r="D601" s="24" t="s">
        <v>100</v>
      </c>
      <c r="E601" s="24" t="s">
        <v>353</v>
      </c>
      <c r="F601" s="24"/>
      <c r="G601" s="42">
        <f t="shared" ref="G601:G602" si="27">G602</f>
        <v>100000</v>
      </c>
    </row>
    <row r="602" spans="1:7" ht="51">
      <c r="A602" s="4" t="s">
        <v>230</v>
      </c>
      <c r="B602" s="21">
        <v>907</v>
      </c>
      <c r="C602" s="24" t="s">
        <v>139</v>
      </c>
      <c r="D602" s="24" t="s">
        <v>100</v>
      </c>
      <c r="E602" s="24" t="s">
        <v>353</v>
      </c>
      <c r="F602" s="24" t="s">
        <v>134</v>
      </c>
      <c r="G602" s="42">
        <f t="shared" si="27"/>
        <v>100000</v>
      </c>
    </row>
    <row r="603" spans="1:7">
      <c r="A603" s="4" t="s">
        <v>28</v>
      </c>
      <c r="B603" s="21">
        <v>907</v>
      </c>
      <c r="C603" s="24" t="s">
        <v>139</v>
      </c>
      <c r="D603" s="24" t="s">
        <v>100</v>
      </c>
      <c r="E603" s="24" t="s">
        <v>353</v>
      </c>
      <c r="F603" s="24" t="s">
        <v>135</v>
      </c>
      <c r="G603" s="42">
        <f>G604</f>
        <v>100000</v>
      </c>
    </row>
    <row r="604" spans="1:7" ht="25.5">
      <c r="A604" s="4" t="s">
        <v>56</v>
      </c>
      <c r="B604" s="21">
        <v>907</v>
      </c>
      <c r="C604" s="24" t="s">
        <v>139</v>
      </c>
      <c r="D604" s="24" t="s">
        <v>100</v>
      </c>
      <c r="E604" s="24" t="s">
        <v>353</v>
      </c>
      <c r="F604" s="24" t="s">
        <v>167</v>
      </c>
      <c r="G604" s="42">
        <v>100000</v>
      </c>
    </row>
    <row r="605" spans="1:7">
      <c r="A605" s="10" t="s">
        <v>18</v>
      </c>
      <c r="B605" s="22">
        <v>907</v>
      </c>
      <c r="C605" s="23" t="s">
        <v>139</v>
      </c>
      <c r="D605" s="23" t="s">
        <v>100</v>
      </c>
      <c r="E605" s="23" t="s">
        <v>119</v>
      </c>
      <c r="F605" s="23"/>
      <c r="G605" s="45">
        <f>G606+G619</f>
        <v>2300539</v>
      </c>
    </row>
    <row r="606" spans="1:7" ht="63.75">
      <c r="A606" s="11" t="s">
        <v>228</v>
      </c>
      <c r="B606" s="25">
        <v>907</v>
      </c>
      <c r="C606" s="26" t="s">
        <v>139</v>
      </c>
      <c r="D606" s="26" t="s">
        <v>100</v>
      </c>
      <c r="E606" s="26" t="s">
        <v>229</v>
      </c>
      <c r="F606" s="26"/>
      <c r="G606" s="47">
        <f>G611+G607+G615</f>
        <v>2250539</v>
      </c>
    </row>
    <row r="607" spans="1:7" ht="131.25" customHeight="1">
      <c r="A607" s="4" t="s">
        <v>271</v>
      </c>
      <c r="B607" s="21">
        <v>907</v>
      </c>
      <c r="C607" s="24" t="s">
        <v>139</v>
      </c>
      <c r="D607" s="24" t="s">
        <v>100</v>
      </c>
      <c r="E607" s="24" t="s">
        <v>272</v>
      </c>
      <c r="F607" s="24"/>
      <c r="G607" s="42">
        <f t="shared" ref="G607:G608" si="28">G608</f>
        <v>71400</v>
      </c>
    </row>
    <row r="608" spans="1:7" ht="51">
      <c r="A608" s="4" t="s">
        <v>230</v>
      </c>
      <c r="B608" s="21">
        <v>907</v>
      </c>
      <c r="C608" s="24" t="s">
        <v>139</v>
      </c>
      <c r="D608" s="24" t="s">
        <v>100</v>
      </c>
      <c r="E608" s="24" t="s">
        <v>272</v>
      </c>
      <c r="F608" s="24" t="s">
        <v>134</v>
      </c>
      <c r="G608" s="42">
        <f t="shared" si="28"/>
        <v>71400</v>
      </c>
    </row>
    <row r="609" spans="1:7">
      <c r="A609" s="4" t="s">
        <v>28</v>
      </c>
      <c r="B609" s="21">
        <v>907</v>
      </c>
      <c r="C609" s="24" t="s">
        <v>139</v>
      </c>
      <c r="D609" s="24" t="s">
        <v>100</v>
      </c>
      <c r="E609" s="24" t="s">
        <v>272</v>
      </c>
      <c r="F609" s="24" t="s">
        <v>135</v>
      </c>
      <c r="G609" s="42">
        <f>G610</f>
        <v>71400</v>
      </c>
    </row>
    <row r="610" spans="1:7" ht="16.5" customHeight="1">
      <c r="A610" s="4" t="s">
        <v>56</v>
      </c>
      <c r="B610" s="21">
        <v>907</v>
      </c>
      <c r="C610" s="24" t="s">
        <v>139</v>
      </c>
      <c r="D610" s="24" t="s">
        <v>100</v>
      </c>
      <c r="E610" s="24" t="s">
        <v>272</v>
      </c>
      <c r="F610" s="24" t="s">
        <v>167</v>
      </c>
      <c r="G610" s="42">
        <v>71400</v>
      </c>
    </row>
    <row r="611" spans="1:7" ht="114.75">
      <c r="A611" s="4" t="s">
        <v>257</v>
      </c>
      <c r="B611" s="21">
        <v>907</v>
      </c>
      <c r="C611" s="24" t="s">
        <v>139</v>
      </c>
      <c r="D611" s="24" t="s">
        <v>100</v>
      </c>
      <c r="E611" s="24" t="s">
        <v>256</v>
      </c>
      <c r="F611" s="24"/>
      <c r="G611" s="42">
        <f>G612</f>
        <v>382600</v>
      </c>
    </row>
    <row r="612" spans="1:7" ht="51">
      <c r="A612" s="4" t="s">
        <v>230</v>
      </c>
      <c r="B612" s="21">
        <v>907</v>
      </c>
      <c r="C612" s="24" t="s">
        <v>139</v>
      </c>
      <c r="D612" s="24" t="s">
        <v>100</v>
      </c>
      <c r="E612" s="24" t="s">
        <v>256</v>
      </c>
      <c r="F612" s="21">
        <v>600</v>
      </c>
      <c r="G612" s="42">
        <f>G613</f>
        <v>382600</v>
      </c>
    </row>
    <row r="613" spans="1:7">
      <c r="A613" s="4" t="s">
        <v>28</v>
      </c>
      <c r="B613" s="21">
        <v>907</v>
      </c>
      <c r="C613" s="24" t="s">
        <v>139</v>
      </c>
      <c r="D613" s="24" t="s">
        <v>100</v>
      </c>
      <c r="E613" s="24" t="s">
        <v>256</v>
      </c>
      <c r="F613" s="21">
        <v>610</v>
      </c>
      <c r="G613" s="42">
        <f>G614</f>
        <v>382600</v>
      </c>
    </row>
    <row r="614" spans="1:7" ht="15.75" customHeight="1">
      <c r="A614" s="4" t="s">
        <v>56</v>
      </c>
      <c r="B614" s="21">
        <v>907</v>
      </c>
      <c r="C614" s="24" t="s">
        <v>139</v>
      </c>
      <c r="D614" s="24" t="s">
        <v>100</v>
      </c>
      <c r="E614" s="24" t="s">
        <v>256</v>
      </c>
      <c r="F614" s="21">
        <v>612</v>
      </c>
      <c r="G614" s="42">
        <v>382600</v>
      </c>
    </row>
    <row r="615" spans="1:7" ht="89.25">
      <c r="A615" s="4" t="s">
        <v>339</v>
      </c>
      <c r="B615" s="21">
        <v>907</v>
      </c>
      <c r="C615" s="24" t="s">
        <v>139</v>
      </c>
      <c r="D615" s="24" t="s">
        <v>100</v>
      </c>
      <c r="E615" s="24" t="s">
        <v>338</v>
      </c>
      <c r="F615" s="24"/>
      <c r="G615" s="42">
        <f t="shared" ref="G615:G616" si="29">G616</f>
        <v>1796539</v>
      </c>
    </row>
    <row r="616" spans="1:7" ht="51">
      <c r="A616" s="4" t="s">
        <v>230</v>
      </c>
      <c r="B616" s="21">
        <v>907</v>
      </c>
      <c r="C616" s="24" t="s">
        <v>139</v>
      </c>
      <c r="D616" s="24" t="s">
        <v>100</v>
      </c>
      <c r="E616" s="24" t="s">
        <v>338</v>
      </c>
      <c r="F616" s="24" t="s">
        <v>134</v>
      </c>
      <c r="G616" s="42">
        <f t="shared" si="29"/>
        <v>1796539</v>
      </c>
    </row>
    <row r="617" spans="1:7">
      <c r="A617" s="4" t="s">
        <v>28</v>
      </c>
      <c r="B617" s="21">
        <v>907</v>
      </c>
      <c r="C617" s="24" t="s">
        <v>139</v>
      </c>
      <c r="D617" s="24" t="s">
        <v>100</v>
      </c>
      <c r="E617" s="24" t="s">
        <v>338</v>
      </c>
      <c r="F617" s="24" t="s">
        <v>135</v>
      </c>
      <c r="G617" s="42">
        <f>G618</f>
        <v>1796539</v>
      </c>
    </row>
    <row r="618" spans="1:7" ht="63.75">
      <c r="A618" s="4" t="s">
        <v>29</v>
      </c>
      <c r="B618" s="21">
        <v>907</v>
      </c>
      <c r="C618" s="24" t="s">
        <v>139</v>
      </c>
      <c r="D618" s="24" t="s">
        <v>100</v>
      </c>
      <c r="E618" s="24" t="s">
        <v>338</v>
      </c>
      <c r="F618" s="24" t="s">
        <v>136</v>
      </c>
      <c r="G618" s="42">
        <v>1796539</v>
      </c>
    </row>
    <row r="619" spans="1:7" ht="25.5">
      <c r="A619" s="11" t="s">
        <v>252</v>
      </c>
      <c r="B619" s="25">
        <v>907</v>
      </c>
      <c r="C619" s="26" t="s">
        <v>139</v>
      </c>
      <c r="D619" s="26" t="s">
        <v>100</v>
      </c>
      <c r="E619" s="26" t="s">
        <v>253</v>
      </c>
      <c r="F619" s="25"/>
      <c r="G619" s="47">
        <f t="shared" ref="G619:G621" si="30">G620</f>
        <v>50000</v>
      </c>
    </row>
    <row r="620" spans="1:7">
      <c r="A620" s="3" t="s">
        <v>250</v>
      </c>
      <c r="B620" s="27">
        <v>907</v>
      </c>
      <c r="C620" s="28" t="s">
        <v>139</v>
      </c>
      <c r="D620" s="28" t="s">
        <v>100</v>
      </c>
      <c r="E620" s="27" t="s">
        <v>251</v>
      </c>
      <c r="F620" s="17"/>
      <c r="G620" s="44">
        <f t="shared" si="30"/>
        <v>50000</v>
      </c>
    </row>
    <row r="621" spans="1:7" ht="51">
      <c r="A621" s="4" t="s">
        <v>230</v>
      </c>
      <c r="B621" s="21">
        <v>907</v>
      </c>
      <c r="C621" s="24" t="s">
        <v>139</v>
      </c>
      <c r="D621" s="24" t="s">
        <v>100</v>
      </c>
      <c r="E621" s="21" t="s">
        <v>251</v>
      </c>
      <c r="F621" s="21">
        <v>600</v>
      </c>
      <c r="G621" s="42">
        <f t="shared" si="30"/>
        <v>50000</v>
      </c>
    </row>
    <row r="622" spans="1:7">
      <c r="A622" s="4" t="s">
        <v>28</v>
      </c>
      <c r="B622" s="21">
        <v>907</v>
      </c>
      <c r="C622" s="24" t="s">
        <v>139</v>
      </c>
      <c r="D622" s="24" t="s">
        <v>100</v>
      </c>
      <c r="E622" s="21" t="s">
        <v>251</v>
      </c>
      <c r="F622" s="21">
        <v>610</v>
      </c>
      <c r="G622" s="42">
        <f>G623</f>
        <v>50000</v>
      </c>
    </row>
    <row r="623" spans="1:7" ht="13.5" customHeight="1">
      <c r="A623" s="4" t="s">
        <v>56</v>
      </c>
      <c r="B623" s="21">
        <v>907</v>
      </c>
      <c r="C623" s="24" t="s">
        <v>139</v>
      </c>
      <c r="D623" s="24" t="s">
        <v>100</v>
      </c>
      <c r="E623" s="21" t="s">
        <v>251</v>
      </c>
      <c r="F623" s="21">
        <v>612</v>
      </c>
      <c r="G623" s="42">
        <v>50000</v>
      </c>
    </row>
    <row r="624" spans="1:7">
      <c r="A624" s="10" t="s">
        <v>27</v>
      </c>
      <c r="B624" s="22">
        <v>907</v>
      </c>
      <c r="C624" s="23" t="s">
        <v>139</v>
      </c>
      <c r="D624" s="23" t="s">
        <v>100</v>
      </c>
      <c r="E624" s="23" t="s">
        <v>132</v>
      </c>
      <c r="F624" s="21"/>
      <c r="G624" s="45">
        <f>G625+G630+G635</f>
        <v>22634115.510000002</v>
      </c>
    </row>
    <row r="625" spans="1:7" ht="63.75">
      <c r="A625" s="3" t="s">
        <v>243</v>
      </c>
      <c r="B625" s="27">
        <v>907</v>
      </c>
      <c r="C625" s="28" t="s">
        <v>139</v>
      </c>
      <c r="D625" s="28" t="s">
        <v>100</v>
      </c>
      <c r="E625" s="28" t="s">
        <v>200</v>
      </c>
      <c r="F625" s="28"/>
      <c r="G625" s="44">
        <f>G626</f>
        <v>15453681.100000001</v>
      </c>
    </row>
    <row r="626" spans="1:7" ht="51">
      <c r="A626" s="4" t="s">
        <v>230</v>
      </c>
      <c r="B626" s="21">
        <v>907</v>
      </c>
      <c r="C626" s="24" t="s">
        <v>139</v>
      </c>
      <c r="D626" s="24" t="s">
        <v>100</v>
      </c>
      <c r="E626" s="24" t="s">
        <v>200</v>
      </c>
      <c r="F626" s="24" t="s">
        <v>134</v>
      </c>
      <c r="G626" s="42">
        <f>G627</f>
        <v>15453681.100000001</v>
      </c>
    </row>
    <row r="627" spans="1:7">
      <c r="A627" s="4" t="s">
        <v>28</v>
      </c>
      <c r="B627" s="21">
        <v>907</v>
      </c>
      <c r="C627" s="24" t="s">
        <v>139</v>
      </c>
      <c r="D627" s="24" t="s">
        <v>100</v>
      </c>
      <c r="E627" s="24" t="s">
        <v>200</v>
      </c>
      <c r="F627" s="24" t="s">
        <v>135</v>
      </c>
      <c r="G627" s="42">
        <f>G628+G629</f>
        <v>15453681.100000001</v>
      </c>
    </row>
    <row r="628" spans="1:7" ht="63.75">
      <c r="A628" s="4" t="s">
        <v>29</v>
      </c>
      <c r="B628" s="21">
        <v>907</v>
      </c>
      <c r="C628" s="24" t="s">
        <v>139</v>
      </c>
      <c r="D628" s="24" t="s">
        <v>100</v>
      </c>
      <c r="E628" s="24" t="s">
        <v>200</v>
      </c>
      <c r="F628" s="24" t="s">
        <v>136</v>
      </c>
      <c r="G628" s="42">
        <v>14089942.390000001</v>
      </c>
    </row>
    <row r="629" spans="1:7" ht="13.5" customHeight="1">
      <c r="A629" s="4" t="s">
        <v>56</v>
      </c>
      <c r="B629" s="21">
        <v>907</v>
      </c>
      <c r="C629" s="24" t="s">
        <v>139</v>
      </c>
      <c r="D629" s="24" t="s">
        <v>100</v>
      </c>
      <c r="E629" s="24" t="s">
        <v>200</v>
      </c>
      <c r="F629" s="24" t="s">
        <v>167</v>
      </c>
      <c r="G629" s="42">
        <v>1363738.71</v>
      </c>
    </row>
    <row r="630" spans="1:7" ht="63.75">
      <c r="A630" s="3" t="s">
        <v>244</v>
      </c>
      <c r="B630" s="27">
        <v>907</v>
      </c>
      <c r="C630" s="28" t="s">
        <v>139</v>
      </c>
      <c r="D630" s="28" t="s">
        <v>100</v>
      </c>
      <c r="E630" s="28" t="s">
        <v>201</v>
      </c>
      <c r="F630" s="28"/>
      <c r="G630" s="44">
        <f>G631</f>
        <v>6104286.9699999997</v>
      </c>
    </row>
    <row r="631" spans="1:7" ht="51">
      <c r="A631" s="4" t="s">
        <v>230</v>
      </c>
      <c r="B631" s="21">
        <v>907</v>
      </c>
      <c r="C631" s="24" t="s">
        <v>139</v>
      </c>
      <c r="D631" s="24" t="s">
        <v>100</v>
      </c>
      <c r="E631" s="24" t="s">
        <v>201</v>
      </c>
      <c r="F631" s="24" t="s">
        <v>134</v>
      </c>
      <c r="G631" s="42">
        <f>G632</f>
        <v>6104286.9699999997</v>
      </c>
    </row>
    <row r="632" spans="1:7">
      <c r="A632" s="4" t="s">
        <v>28</v>
      </c>
      <c r="B632" s="21">
        <v>907</v>
      </c>
      <c r="C632" s="24" t="s">
        <v>139</v>
      </c>
      <c r="D632" s="24" t="s">
        <v>100</v>
      </c>
      <c r="E632" s="24" t="s">
        <v>201</v>
      </c>
      <c r="F632" s="24" t="s">
        <v>135</v>
      </c>
      <c r="G632" s="42">
        <f>G633+G634</f>
        <v>6104286.9699999997</v>
      </c>
    </row>
    <row r="633" spans="1:7" ht="63.75">
      <c r="A633" s="4" t="s">
        <v>29</v>
      </c>
      <c r="B633" s="21">
        <v>907</v>
      </c>
      <c r="C633" s="24" t="s">
        <v>139</v>
      </c>
      <c r="D633" s="24" t="s">
        <v>100</v>
      </c>
      <c r="E633" s="24" t="s">
        <v>201</v>
      </c>
      <c r="F633" s="24" t="s">
        <v>136</v>
      </c>
      <c r="G633" s="42">
        <v>5853738.0899999999</v>
      </c>
    </row>
    <row r="634" spans="1:7" ht="13.5" customHeight="1">
      <c r="A634" s="4" t="s">
        <v>56</v>
      </c>
      <c r="B634" s="21">
        <v>907</v>
      </c>
      <c r="C634" s="24" t="s">
        <v>139</v>
      </c>
      <c r="D634" s="24" t="s">
        <v>100</v>
      </c>
      <c r="E634" s="24" t="s">
        <v>201</v>
      </c>
      <c r="F634" s="24" t="s">
        <v>167</v>
      </c>
      <c r="G634" s="42">
        <v>250548.88</v>
      </c>
    </row>
    <row r="635" spans="1:7" ht="51.75" customHeight="1">
      <c r="A635" s="3" t="s">
        <v>245</v>
      </c>
      <c r="B635" s="27">
        <v>907</v>
      </c>
      <c r="C635" s="28" t="s">
        <v>139</v>
      </c>
      <c r="D635" s="28" t="s">
        <v>100</v>
      </c>
      <c r="E635" s="28" t="s">
        <v>202</v>
      </c>
      <c r="F635" s="28"/>
      <c r="G635" s="44">
        <f>G636</f>
        <v>1076147.44</v>
      </c>
    </row>
    <row r="636" spans="1:7" ht="51">
      <c r="A636" s="4" t="s">
        <v>230</v>
      </c>
      <c r="B636" s="21">
        <v>907</v>
      </c>
      <c r="C636" s="24" t="s">
        <v>139</v>
      </c>
      <c r="D636" s="24" t="s">
        <v>100</v>
      </c>
      <c r="E636" s="24" t="s">
        <v>202</v>
      </c>
      <c r="F636" s="24" t="s">
        <v>134</v>
      </c>
      <c r="G636" s="42">
        <f>G637</f>
        <v>1076147.44</v>
      </c>
    </row>
    <row r="637" spans="1:7">
      <c r="A637" s="4" t="s">
        <v>28</v>
      </c>
      <c r="B637" s="21">
        <v>907</v>
      </c>
      <c r="C637" s="24" t="s">
        <v>139</v>
      </c>
      <c r="D637" s="24" t="s">
        <v>100</v>
      </c>
      <c r="E637" s="24" t="s">
        <v>202</v>
      </c>
      <c r="F637" s="24" t="s">
        <v>135</v>
      </c>
      <c r="G637" s="42">
        <f>G638+G639</f>
        <v>1076147.44</v>
      </c>
    </row>
    <row r="638" spans="1:7" ht="63.75">
      <c r="A638" s="4" t="s">
        <v>29</v>
      </c>
      <c r="B638" s="21">
        <v>907</v>
      </c>
      <c r="C638" s="24" t="s">
        <v>139</v>
      </c>
      <c r="D638" s="24" t="s">
        <v>100</v>
      </c>
      <c r="E638" s="24" t="s">
        <v>202</v>
      </c>
      <c r="F638" s="24" t="s">
        <v>136</v>
      </c>
      <c r="G638" s="42">
        <v>933524.39</v>
      </c>
    </row>
    <row r="639" spans="1:7" ht="17.25" customHeight="1">
      <c r="A639" s="4" t="s">
        <v>56</v>
      </c>
      <c r="B639" s="21">
        <v>907</v>
      </c>
      <c r="C639" s="24" t="s">
        <v>139</v>
      </c>
      <c r="D639" s="24" t="s">
        <v>100</v>
      </c>
      <c r="E639" s="24" t="s">
        <v>202</v>
      </c>
      <c r="F639" s="24" t="s">
        <v>167</v>
      </c>
      <c r="G639" s="42">
        <v>142623.04999999999</v>
      </c>
    </row>
    <row r="640" spans="1:7">
      <c r="A640" s="10" t="s">
        <v>30</v>
      </c>
      <c r="B640" s="22">
        <v>907</v>
      </c>
      <c r="C640" s="23" t="s">
        <v>139</v>
      </c>
      <c r="D640" s="23" t="s">
        <v>100</v>
      </c>
      <c r="E640" s="23" t="s">
        <v>137</v>
      </c>
      <c r="F640" s="23"/>
      <c r="G640" s="45">
        <f>G641+G645</f>
        <v>67500</v>
      </c>
    </row>
    <row r="641" spans="1:7" ht="81">
      <c r="A641" s="10" t="s">
        <v>81</v>
      </c>
      <c r="B641" s="27">
        <v>907</v>
      </c>
      <c r="C641" s="28" t="s">
        <v>139</v>
      </c>
      <c r="D641" s="28" t="s">
        <v>100</v>
      </c>
      <c r="E641" s="28" t="s">
        <v>203</v>
      </c>
      <c r="F641" s="28"/>
      <c r="G641" s="44">
        <f>G642</f>
        <v>60000</v>
      </c>
    </row>
    <row r="642" spans="1:7" ht="25.5">
      <c r="A642" s="4" t="s">
        <v>11</v>
      </c>
      <c r="B642" s="21">
        <v>907</v>
      </c>
      <c r="C642" s="24" t="s">
        <v>139</v>
      </c>
      <c r="D642" s="24" t="s">
        <v>100</v>
      </c>
      <c r="E642" s="24" t="s">
        <v>203</v>
      </c>
      <c r="F642" s="24" t="s">
        <v>110</v>
      </c>
      <c r="G642" s="42">
        <f>G643</f>
        <v>60000</v>
      </c>
    </row>
    <row r="643" spans="1:7" ht="25.5">
      <c r="A643" s="4" t="s">
        <v>12</v>
      </c>
      <c r="B643" s="21">
        <v>907</v>
      </c>
      <c r="C643" s="24" t="s">
        <v>139</v>
      </c>
      <c r="D643" s="24" t="s">
        <v>100</v>
      </c>
      <c r="E643" s="24" t="s">
        <v>203</v>
      </c>
      <c r="F643" s="24" t="s">
        <v>111</v>
      </c>
      <c r="G643" s="42">
        <f>G644</f>
        <v>60000</v>
      </c>
    </row>
    <row r="644" spans="1:7" ht="25.5">
      <c r="A644" s="4" t="s">
        <v>14</v>
      </c>
      <c r="B644" s="21">
        <v>907</v>
      </c>
      <c r="C644" s="24" t="s">
        <v>139</v>
      </c>
      <c r="D644" s="24" t="s">
        <v>100</v>
      </c>
      <c r="E644" s="24" t="s">
        <v>203</v>
      </c>
      <c r="F644" s="24" t="s">
        <v>113</v>
      </c>
      <c r="G644" s="42">
        <v>60000</v>
      </c>
    </row>
    <row r="645" spans="1:7">
      <c r="A645" s="13" t="s">
        <v>30</v>
      </c>
      <c r="B645" s="22">
        <v>907</v>
      </c>
      <c r="C645" s="23" t="s">
        <v>139</v>
      </c>
      <c r="D645" s="23" t="s">
        <v>100</v>
      </c>
      <c r="E645" s="23" t="s">
        <v>137</v>
      </c>
      <c r="F645" s="23"/>
      <c r="G645" s="45">
        <f t="shared" ref="G645:G646" si="31">G646</f>
        <v>7500</v>
      </c>
    </row>
    <row r="646" spans="1:7" ht="60">
      <c r="A646" s="49" t="s">
        <v>308</v>
      </c>
      <c r="B646" s="27">
        <v>907</v>
      </c>
      <c r="C646" s="28" t="s">
        <v>139</v>
      </c>
      <c r="D646" s="28" t="s">
        <v>100</v>
      </c>
      <c r="E646" s="28" t="s">
        <v>309</v>
      </c>
      <c r="F646" s="28"/>
      <c r="G646" s="44">
        <f t="shared" si="31"/>
        <v>7500</v>
      </c>
    </row>
    <row r="647" spans="1:7" ht="51">
      <c r="A647" s="4" t="s">
        <v>230</v>
      </c>
      <c r="B647" s="21">
        <v>907</v>
      </c>
      <c r="C647" s="24" t="s">
        <v>139</v>
      </c>
      <c r="D647" s="24" t="s">
        <v>100</v>
      </c>
      <c r="E647" s="24" t="s">
        <v>309</v>
      </c>
      <c r="F647" s="24" t="s">
        <v>134</v>
      </c>
      <c r="G647" s="42">
        <f>G648</f>
        <v>7500</v>
      </c>
    </row>
    <row r="648" spans="1:7">
      <c r="A648" s="4" t="s">
        <v>28</v>
      </c>
      <c r="B648" s="21">
        <v>907</v>
      </c>
      <c r="C648" s="24" t="s">
        <v>139</v>
      </c>
      <c r="D648" s="24" t="s">
        <v>100</v>
      </c>
      <c r="E648" s="24" t="s">
        <v>309</v>
      </c>
      <c r="F648" s="24" t="s">
        <v>135</v>
      </c>
      <c r="G648" s="42">
        <f>G649</f>
        <v>7500</v>
      </c>
    </row>
    <row r="649" spans="1:7" ht="25.5">
      <c r="A649" s="4" t="s">
        <v>56</v>
      </c>
      <c r="B649" s="21">
        <v>907</v>
      </c>
      <c r="C649" s="24" t="s">
        <v>139</v>
      </c>
      <c r="D649" s="24" t="s">
        <v>100</v>
      </c>
      <c r="E649" s="24" t="s">
        <v>309</v>
      </c>
      <c r="F649" s="24" t="s">
        <v>167</v>
      </c>
      <c r="G649" s="42">
        <v>7500</v>
      </c>
    </row>
    <row r="650" spans="1:7" ht="25.5">
      <c r="A650" s="11" t="s">
        <v>82</v>
      </c>
      <c r="B650" s="25">
        <v>907</v>
      </c>
      <c r="C650" s="26" t="s">
        <v>139</v>
      </c>
      <c r="D650" s="26" t="s">
        <v>116</v>
      </c>
      <c r="E650" s="26"/>
      <c r="F650" s="26"/>
      <c r="G650" s="47">
        <f>G651+G666+G660</f>
        <v>2901049.58</v>
      </c>
    </row>
    <row r="651" spans="1:7" ht="51">
      <c r="A651" s="3" t="s">
        <v>2</v>
      </c>
      <c r="B651" s="27">
        <v>907</v>
      </c>
      <c r="C651" s="28" t="s">
        <v>139</v>
      </c>
      <c r="D651" s="28" t="s">
        <v>116</v>
      </c>
      <c r="E651" s="28" t="s">
        <v>102</v>
      </c>
      <c r="F651" s="28"/>
      <c r="G651" s="44">
        <f>G652</f>
        <v>1408383.46</v>
      </c>
    </row>
    <row r="652" spans="1:7">
      <c r="A652" s="4" t="s">
        <v>8</v>
      </c>
      <c r="B652" s="21">
        <v>907</v>
      </c>
      <c r="C652" s="24" t="s">
        <v>139</v>
      </c>
      <c r="D652" s="24" t="s">
        <v>116</v>
      </c>
      <c r="E652" s="24" t="s">
        <v>108</v>
      </c>
      <c r="F652" s="24"/>
      <c r="G652" s="42">
        <f>G653+G656</f>
        <v>1408383.46</v>
      </c>
    </row>
    <row r="653" spans="1:7" ht="63.75">
      <c r="A653" s="4" t="s">
        <v>4</v>
      </c>
      <c r="B653" s="21">
        <v>907</v>
      </c>
      <c r="C653" s="24" t="s">
        <v>139</v>
      </c>
      <c r="D653" s="24" t="s">
        <v>116</v>
      </c>
      <c r="E653" s="24" t="s">
        <v>108</v>
      </c>
      <c r="F653" s="24" t="s">
        <v>104</v>
      </c>
      <c r="G653" s="42">
        <f>G654</f>
        <v>1049097.18</v>
      </c>
    </row>
    <row r="654" spans="1:7" ht="25.5">
      <c r="A654" s="4" t="s">
        <v>212</v>
      </c>
      <c r="B654" s="21">
        <v>907</v>
      </c>
      <c r="C654" s="24" t="s">
        <v>139</v>
      </c>
      <c r="D654" s="24" t="s">
        <v>116</v>
      </c>
      <c r="E654" s="24" t="s">
        <v>108</v>
      </c>
      <c r="F654" s="24" t="s">
        <v>105</v>
      </c>
      <c r="G654" s="42">
        <f>G655</f>
        <v>1049097.18</v>
      </c>
    </row>
    <row r="655" spans="1:7">
      <c r="A655" s="4" t="s">
        <v>5</v>
      </c>
      <c r="B655" s="21">
        <v>907</v>
      </c>
      <c r="C655" s="24" t="s">
        <v>139</v>
      </c>
      <c r="D655" s="24" t="s">
        <v>116</v>
      </c>
      <c r="E655" s="24" t="s">
        <v>108</v>
      </c>
      <c r="F655" s="24" t="s">
        <v>106</v>
      </c>
      <c r="G655" s="42">
        <v>1049097.18</v>
      </c>
    </row>
    <row r="656" spans="1:7" ht="25.5">
      <c r="A656" s="4" t="s">
        <v>11</v>
      </c>
      <c r="B656" s="21">
        <v>907</v>
      </c>
      <c r="C656" s="24" t="s">
        <v>139</v>
      </c>
      <c r="D656" s="24" t="s">
        <v>116</v>
      </c>
      <c r="E656" s="24" t="s">
        <v>108</v>
      </c>
      <c r="F656" s="24" t="s">
        <v>110</v>
      </c>
      <c r="G656" s="42">
        <f>G657</f>
        <v>359286.27999999997</v>
      </c>
    </row>
    <row r="657" spans="1:7" ht="25.5">
      <c r="A657" s="4" t="s">
        <v>12</v>
      </c>
      <c r="B657" s="21">
        <v>907</v>
      </c>
      <c r="C657" s="24" t="s">
        <v>139</v>
      </c>
      <c r="D657" s="24" t="s">
        <v>116</v>
      </c>
      <c r="E657" s="24" t="s">
        <v>108</v>
      </c>
      <c r="F657" s="24" t="s">
        <v>111</v>
      </c>
      <c r="G657" s="42">
        <f>G658+G659</f>
        <v>359286.27999999997</v>
      </c>
    </row>
    <row r="658" spans="1:7" ht="25.5">
      <c r="A658" s="4" t="s">
        <v>13</v>
      </c>
      <c r="B658" s="21">
        <v>907</v>
      </c>
      <c r="C658" s="24" t="s">
        <v>139</v>
      </c>
      <c r="D658" s="24" t="s">
        <v>116</v>
      </c>
      <c r="E658" s="24" t="s">
        <v>108</v>
      </c>
      <c r="F658" s="24" t="s">
        <v>112</v>
      </c>
      <c r="G658" s="42">
        <v>77232.789999999994</v>
      </c>
    </row>
    <row r="659" spans="1:7" ht="25.5">
      <c r="A659" s="4" t="s">
        <v>14</v>
      </c>
      <c r="B659" s="21">
        <v>907</v>
      </c>
      <c r="C659" s="24" t="s">
        <v>139</v>
      </c>
      <c r="D659" s="24" t="s">
        <v>116</v>
      </c>
      <c r="E659" s="24" t="s">
        <v>108</v>
      </c>
      <c r="F659" s="24" t="s">
        <v>113</v>
      </c>
      <c r="G659" s="42">
        <v>282053.49</v>
      </c>
    </row>
    <row r="660" spans="1:7">
      <c r="A660" s="3" t="s">
        <v>18</v>
      </c>
      <c r="B660" s="27">
        <v>907</v>
      </c>
      <c r="C660" s="28" t="s">
        <v>139</v>
      </c>
      <c r="D660" s="28" t="s">
        <v>116</v>
      </c>
      <c r="E660" s="28" t="s">
        <v>119</v>
      </c>
      <c r="F660" s="28"/>
      <c r="G660" s="44">
        <f t="shared" ref="G660:G663" si="32">G661</f>
        <v>496</v>
      </c>
    </row>
    <row r="661" spans="1:7" ht="63.75">
      <c r="A661" s="11" t="s">
        <v>228</v>
      </c>
      <c r="B661" s="25">
        <v>907</v>
      </c>
      <c r="C661" s="26" t="s">
        <v>139</v>
      </c>
      <c r="D661" s="26" t="s">
        <v>116</v>
      </c>
      <c r="E661" s="26" t="s">
        <v>229</v>
      </c>
      <c r="F661" s="26"/>
      <c r="G661" s="47">
        <f t="shared" si="32"/>
        <v>496</v>
      </c>
    </row>
    <row r="662" spans="1:7" ht="126.75" customHeight="1">
      <c r="A662" s="4" t="s">
        <v>271</v>
      </c>
      <c r="B662" s="21">
        <v>907</v>
      </c>
      <c r="C662" s="24" t="s">
        <v>139</v>
      </c>
      <c r="D662" s="24" t="s">
        <v>116</v>
      </c>
      <c r="E662" s="24" t="s">
        <v>272</v>
      </c>
      <c r="F662" s="28"/>
      <c r="G662" s="42">
        <f t="shared" si="32"/>
        <v>496</v>
      </c>
    </row>
    <row r="663" spans="1:7">
      <c r="A663" s="4" t="s">
        <v>23</v>
      </c>
      <c r="B663" s="21">
        <v>907</v>
      </c>
      <c r="C663" s="24" t="s">
        <v>139</v>
      </c>
      <c r="D663" s="24" t="s">
        <v>116</v>
      </c>
      <c r="E663" s="24" t="s">
        <v>272</v>
      </c>
      <c r="F663" s="24" t="s">
        <v>127</v>
      </c>
      <c r="G663" s="42">
        <f t="shared" si="32"/>
        <v>496</v>
      </c>
    </row>
    <row r="664" spans="1:7">
      <c r="A664" s="4" t="s">
        <v>269</v>
      </c>
      <c r="B664" s="21">
        <v>907</v>
      </c>
      <c r="C664" s="24" t="s">
        <v>139</v>
      </c>
      <c r="D664" s="24" t="s">
        <v>116</v>
      </c>
      <c r="E664" s="24" t="s">
        <v>272</v>
      </c>
      <c r="F664" s="24" t="s">
        <v>270</v>
      </c>
      <c r="G664" s="42">
        <f>G665</f>
        <v>496</v>
      </c>
    </row>
    <row r="665" spans="1:7" ht="25.5">
      <c r="A665" s="4" t="s">
        <v>267</v>
      </c>
      <c r="B665" s="21">
        <v>907</v>
      </c>
      <c r="C665" s="24" t="s">
        <v>139</v>
      </c>
      <c r="D665" s="24" t="s">
        <v>116</v>
      </c>
      <c r="E665" s="24" t="s">
        <v>272</v>
      </c>
      <c r="F665" s="24" t="s">
        <v>268</v>
      </c>
      <c r="G665" s="42">
        <v>496</v>
      </c>
    </row>
    <row r="666" spans="1:7">
      <c r="A666" s="10" t="s">
        <v>27</v>
      </c>
      <c r="B666" s="22">
        <v>907</v>
      </c>
      <c r="C666" s="23" t="s">
        <v>139</v>
      </c>
      <c r="D666" s="23" t="s">
        <v>116</v>
      </c>
      <c r="E666" s="23" t="s">
        <v>132</v>
      </c>
      <c r="F666" s="23"/>
      <c r="G666" s="45">
        <f>G667</f>
        <v>1492170.12</v>
      </c>
    </row>
    <row r="667" spans="1:7" ht="94.5">
      <c r="A667" s="10" t="s">
        <v>233</v>
      </c>
      <c r="B667" s="22">
        <v>907</v>
      </c>
      <c r="C667" s="23" t="s">
        <v>139</v>
      </c>
      <c r="D667" s="23" t="s">
        <v>116</v>
      </c>
      <c r="E667" s="23" t="s">
        <v>234</v>
      </c>
      <c r="F667" s="23"/>
      <c r="G667" s="45">
        <f>G668+G671</f>
        <v>1492170.12</v>
      </c>
    </row>
    <row r="668" spans="1:7" ht="63.75">
      <c r="A668" s="4" t="s">
        <v>4</v>
      </c>
      <c r="B668" s="21">
        <v>907</v>
      </c>
      <c r="C668" s="24" t="s">
        <v>139</v>
      </c>
      <c r="D668" s="24" t="s">
        <v>116</v>
      </c>
      <c r="E668" s="24" t="s">
        <v>234</v>
      </c>
      <c r="F668" s="24" t="s">
        <v>104</v>
      </c>
      <c r="G668" s="42">
        <f>G669</f>
        <v>1365397.36</v>
      </c>
    </row>
    <row r="669" spans="1:7" ht="25.5">
      <c r="A669" s="4" t="s">
        <v>83</v>
      </c>
      <c r="B669" s="21">
        <v>907</v>
      </c>
      <c r="C669" s="24" t="s">
        <v>139</v>
      </c>
      <c r="D669" s="24" t="s">
        <v>116</v>
      </c>
      <c r="E669" s="24" t="s">
        <v>234</v>
      </c>
      <c r="F669" s="24" t="s">
        <v>175</v>
      </c>
      <c r="G669" s="42">
        <f>G670</f>
        <v>1365397.36</v>
      </c>
    </row>
    <row r="670" spans="1:7">
      <c r="A670" s="4" t="s">
        <v>5</v>
      </c>
      <c r="B670" s="21">
        <v>907</v>
      </c>
      <c r="C670" s="24" t="s">
        <v>139</v>
      </c>
      <c r="D670" s="24" t="s">
        <v>116</v>
      </c>
      <c r="E670" s="24" t="s">
        <v>234</v>
      </c>
      <c r="F670" s="24" t="s">
        <v>176</v>
      </c>
      <c r="G670" s="42">
        <v>1365397.36</v>
      </c>
    </row>
    <row r="671" spans="1:7" ht="25.5">
      <c r="A671" s="4" t="s">
        <v>11</v>
      </c>
      <c r="B671" s="21">
        <v>907</v>
      </c>
      <c r="C671" s="24" t="s">
        <v>139</v>
      </c>
      <c r="D671" s="24" t="s">
        <v>116</v>
      </c>
      <c r="E671" s="24" t="s">
        <v>234</v>
      </c>
      <c r="F671" s="24" t="s">
        <v>110</v>
      </c>
      <c r="G671" s="42">
        <f>G672</f>
        <v>126772.76</v>
      </c>
    </row>
    <row r="672" spans="1:7" ht="25.5">
      <c r="A672" s="4" t="s">
        <v>12</v>
      </c>
      <c r="B672" s="21">
        <v>907</v>
      </c>
      <c r="C672" s="24" t="s">
        <v>139</v>
      </c>
      <c r="D672" s="24" t="s">
        <v>116</v>
      </c>
      <c r="E672" s="24" t="s">
        <v>234</v>
      </c>
      <c r="F672" s="24" t="s">
        <v>111</v>
      </c>
      <c r="G672" s="42">
        <f>G673+G674</f>
        <v>126772.76</v>
      </c>
    </row>
    <row r="673" spans="1:7" ht="25.5">
      <c r="A673" s="4" t="s">
        <v>13</v>
      </c>
      <c r="B673" s="21">
        <v>907</v>
      </c>
      <c r="C673" s="24" t="s">
        <v>139</v>
      </c>
      <c r="D673" s="24" t="s">
        <v>116</v>
      </c>
      <c r="E673" s="24" t="s">
        <v>234</v>
      </c>
      <c r="F673" s="24" t="s">
        <v>112</v>
      </c>
      <c r="G673" s="42">
        <v>111412.76</v>
      </c>
    </row>
    <row r="674" spans="1:7" ht="25.5">
      <c r="A674" s="4" t="s">
        <v>14</v>
      </c>
      <c r="B674" s="21">
        <v>907</v>
      </c>
      <c r="C674" s="24" t="s">
        <v>139</v>
      </c>
      <c r="D674" s="24" t="s">
        <v>116</v>
      </c>
      <c r="E674" s="24" t="s">
        <v>234</v>
      </c>
      <c r="F674" s="24" t="s">
        <v>113</v>
      </c>
      <c r="G674" s="42">
        <v>15360</v>
      </c>
    </row>
    <row r="675" spans="1:7">
      <c r="A675" s="10" t="s">
        <v>35</v>
      </c>
      <c r="B675" s="22">
        <v>907</v>
      </c>
      <c r="C675" s="23" t="s">
        <v>143</v>
      </c>
      <c r="D675" s="23"/>
      <c r="E675" s="23"/>
      <c r="F675" s="23"/>
      <c r="G675" s="45">
        <f>G676</f>
        <v>70000</v>
      </c>
    </row>
    <row r="676" spans="1:7" ht="15.75" customHeight="1">
      <c r="A676" s="11" t="s">
        <v>84</v>
      </c>
      <c r="B676" s="25">
        <v>907</v>
      </c>
      <c r="C676" s="26" t="s">
        <v>143</v>
      </c>
      <c r="D676" s="26" t="s">
        <v>114</v>
      </c>
      <c r="E676" s="26"/>
      <c r="F676" s="26"/>
      <c r="G676" s="47">
        <f>G677</f>
        <v>70000</v>
      </c>
    </row>
    <row r="677" spans="1:7">
      <c r="A677" s="10" t="s">
        <v>30</v>
      </c>
      <c r="B677" s="22">
        <v>907</v>
      </c>
      <c r="C677" s="23" t="s">
        <v>143</v>
      </c>
      <c r="D677" s="23" t="s">
        <v>114</v>
      </c>
      <c r="E677" s="23" t="s">
        <v>137</v>
      </c>
      <c r="F677" s="23"/>
      <c r="G677" s="45">
        <f>G678</f>
        <v>70000</v>
      </c>
    </row>
    <row r="678" spans="1:7" ht="54">
      <c r="A678" s="10" t="s">
        <v>222</v>
      </c>
      <c r="B678" s="21">
        <v>907</v>
      </c>
      <c r="C678" s="24" t="s">
        <v>143</v>
      </c>
      <c r="D678" s="24" t="s">
        <v>114</v>
      </c>
      <c r="E678" s="24" t="s">
        <v>223</v>
      </c>
      <c r="F678" s="24"/>
      <c r="G678" s="42">
        <f>G679</f>
        <v>70000</v>
      </c>
    </row>
    <row r="679" spans="1:7" ht="51">
      <c r="A679" s="4" t="s">
        <v>230</v>
      </c>
      <c r="B679" s="21">
        <v>907</v>
      </c>
      <c r="C679" s="24" t="s">
        <v>143</v>
      </c>
      <c r="D679" s="24" t="s">
        <v>114</v>
      </c>
      <c r="E679" s="24" t="s">
        <v>223</v>
      </c>
      <c r="F679" s="24" t="s">
        <v>134</v>
      </c>
      <c r="G679" s="42">
        <f>G680</f>
        <v>70000</v>
      </c>
    </row>
    <row r="680" spans="1:7" ht="38.25">
      <c r="A680" s="4" t="s">
        <v>85</v>
      </c>
      <c r="B680" s="21">
        <v>907</v>
      </c>
      <c r="C680" s="24" t="s">
        <v>143</v>
      </c>
      <c r="D680" s="24" t="s">
        <v>114</v>
      </c>
      <c r="E680" s="24" t="s">
        <v>223</v>
      </c>
      <c r="F680" s="24" t="s">
        <v>204</v>
      </c>
      <c r="G680" s="42">
        <v>70000</v>
      </c>
    </row>
    <row r="681" spans="1:7">
      <c r="A681" s="10" t="s">
        <v>86</v>
      </c>
      <c r="B681" s="22">
        <v>907</v>
      </c>
      <c r="C681" s="23" t="s">
        <v>124</v>
      </c>
      <c r="D681" s="23"/>
      <c r="E681" s="23"/>
      <c r="F681" s="23"/>
      <c r="G681" s="45">
        <f>G682+G691+G695</f>
        <v>99969.7</v>
      </c>
    </row>
    <row r="682" spans="1:7">
      <c r="A682" s="11" t="s">
        <v>74</v>
      </c>
      <c r="B682" s="25">
        <v>907</v>
      </c>
      <c r="C682" s="26" t="s">
        <v>124</v>
      </c>
      <c r="D682" s="26" t="s">
        <v>101</v>
      </c>
      <c r="E682" s="26"/>
      <c r="F682" s="26"/>
      <c r="G682" s="47">
        <f>G683</f>
        <v>99969.7</v>
      </c>
    </row>
    <row r="683" spans="1:7">
      <c r="A683" s="10" t="s">
        <v>30</v>
      </c>
      <c r="B683" s="22">
        <v>907</v>
      </c>
      <c r="C683" s="23" t="s">
        <v>124</v>
      </c>
      <c r="D683" s="23" t="s">
        <v>101</v>
      </c>
      <c r="E683" s="23" t="s">
        <v>137</v>
      </c>
      <c r="F683" s="23"/>
      <c r="G683" s="45">
        <f>G684</f>
        <v>99969.7</v>
      </c>
    </row>
    <row r="684" spans="1:7" ht="67.5">
      <c r="A684" s="10" t="s">
        <v>239</v>
      </c>
      <c r="B684" s="22">
        <v>907</v>
      </c>
      <c r="C684" s="23" t="s">
        <v>124</v>
      </c>
      <c r="D684" s="23" t="s">
        <v>101</v>
      </c>
      <c r="E684" s="23" t="s">
        <v>192</v>
      </c>
      <c r="F684" s="23"/>
      <c r="G684" s="45">
        <f>G685</f>
        <v>99969.7</v>
      </c>
    </row>
    <row r="685" spans="1:7" ht="25.5">
      <c r="A685" s="4" t="s">
        <v>11</v>
      </c>
      <c r="B685" s="21">
        <v>907</v>
      </c>
      <c r="C685" s="24" t="s">
        <v>124</v>
      </c>
      <c r="D685" s="24" t="s">
        <v>101</v>
      </c>
      <c r="E685" s="24" t="s">
        <v>192</v>
      </c>
      <c r="F685" s="24" t="s">
        <v>110</v>
      </c>
      <c r="G685" s="42">
        <f>G686</f>
        <v>99969.7</v>
      </c>
    </row>
    <row r="686" spans="1:7" ht="25.5">
      <c r="A686" s="4" t="s">
        <v>12</v>
      </c>
      <c r="B686" s="21">
        <v>907</v>
      </c>
      <c r="C686" s="24" t="s">
        <v>124</v>
      </c>
      <c r="D686" s="24" t="s">
        <v>101</v>
      </c>
      <c r="E686" s="24" t="s">
        <v>192</v>
      </c>
      <c r="F686" s="24" t="s">
        <v>111</v>
      </c>
      <c r="G686" s="42">
        <f>G687</f>
        <v>99969.7</v>
      </c>
    </row>
    <row r="687" spans="1:7" ht="25.5">
      <c r="A687" s="4" t="s">
        <v>14</v>
      </c>
      <c r="B687" s="21">
        <v>907</v>
      </c>
      <c r="C687" s="24" t="s">
        <v>124</v>
      </c>
      <c r="D687" s="24" t="s">
        <v>101</v>
      </c>
      <c r="E687" s="24" t="s">
        <v>192</v>
      </c>
      <c r="F687" s="24" t="s">
        <v>113</v>
      </c>
      <c r="G687" s="42">
        <v>99969.7</v>
      </c>
    </row>
    <row r="688" spans="1:7">
      <c r="A688" s="3" t="s">
        <v>87</v>
      </c>
      <c r="B688" s="9"/>
      <c r="C688" s="9"/>
      <c r="D688" s="9"/>
      <c r="E688" s="9"/>
      <c r="F688" s="9"/>
      <c r="G688" s="44">
        <f>G14+G52+G267+G294+G316+G520</f>
        <v>244809936.62286302</v>
      </c>
    </row>
  </sheetData>
  <mergeCells count="2">
    <mergeCell ref="D1:G6"/>
    <mergeCell ref="A8:G10"/>
  </mergeCells>
  <pageMargins left="0.5" right="0.26" top="0.62" bottom="0.64" header="0.3" footer="0.18"/>
  <pageSetup paperSize="9" scale="94" orientation="portrait" r:id="rId1"/>
  <rowBreaks count="2" manualBreakCount="2">
    <brk id="26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topLeftCell="A2" zoomScaleSheetLayoutView="100" workbookViewId="0">
      <selection activeCell="C3" sqref="C3"/>
    </sheetView>
  </sheetViews>
  <sheetFormatPr defaultRowHeight="15"/>
  <cols>
    <col min="1" max="1" width="47.42578125" customWidth="1"/>
    <col min="2" max="3" width="9.28515625" bestFit="1" customWidth="1"/>
    <col min="4" max="4" width="20.42578125" customWidth="1"/>
  </cols>
  <sheetData>
    <row r="1" spans="1:4" ht="12.75" hidden="1" customHeight="1">
      <c r="B1" s="8"/>
      <c r="C1" s="64"/>
      <c r="D1" s="64"/>
    </row>
    <row r="2" spans="1:4" ht="129" customHeight="1">
      <c r="C2" s="63" t="s">
        <v>358</v>
      </c>
      <c r="D2" s="63"/>
    </row>
    <row r="3" spans="1:4">
      <c r="C3" s="57"/>
      <c r="D3" s="57"/>
    </row>
    <row r="4" spans="1:4" ht="64.5" customHeight="1">
      <c r="A4" s="65" t="s">
        <v>357</v>
      </c>
      <c r="B4" s="66"/>
      <c r="C4" s="66"/>
      <c r="D4" s="66"/>
    </row>
    <row r="5" spans="1:4" ht="77.25" customHeight="1">
      <c r="A5" s="15" t="s">
        <v>88</v>
      </c>
      <c r="B5" s="16" t="s">
        <v>90</v>
      </c>
      <c r="C5" s="16" t="s">
        <v>91</v>
      </c>
      <c r="D5" s="15" t="s">
        <v>356</v>
      </c>
    </row>
    <row r="6" spans="1:4">
      <c r="A6" s="2">
        <v>1</v>
      </c>
      <c r="B6" s="17">
        <v>3</v>
      </c>
      <c r="C6" s="17">
        <v>4</v>
      </c>
      <c r="D6" s="17">
        <v>7</v>
      </c>
    </row>
    <row r="7" spans="1:4">
      <c r="A7" s="3" t="s">
        <v>0</v>
      </c>
      <c r="B7" s="28" t="s">
        <v>100</v>
      </c>
      <c r="C7" s="28"/>
      <c r="D7" s="30">
        <f>D8+D9+D10+D11+D13+D12</f>
        <v>31100035.25</v>
      </c>
    </row>
    <row r="8" spans="1:4" ht="38.25">
      <c r="A8" s="4" t="s">
        <v>1</v>
      </c>
      <c r="B8" s="24" t="s">
        <v>100</v>
      </c>
      <c r="C8" s="24" t="s">
        <v>101</v>
      </c>
      <c r="D8" s="31">
        <v>1064658.81</v>
      </c>
    </row>
    <row r="9" spans="1:4" ht="51">
      <c r="A9" s="4" t="s">
        <v>6</v>
      </c>
      <c r="B9" s="24" t="s">
        <v>100</v>
      </c>
      <c r="C9" s="24" t="s">
        <v>107</v>
      </c>
      <c r="D9" s="31">
        <v>864489.46</v>
      </c>
    </row>
    <row r="10" spans="1:4" ht="63.75">
      <c r="A10" s="4" t="s">
        <v>16</v>
      </c>
      <c r="B10" s="24" t="s">
        <v>100</v>
      </c>
      <c r="C10" s="24" t="s">
        <v>116</v>
      </c>
      <c r="D10" s="31">
        <v>12389465.939999999</v>
      </c>
    </row>
    <row r="11" spans="1:4" ht="51">
      <c r="A11" s="4" t="s">
        <v>15</v>
      </c>
      <c r="B11" s="24" t="s">
        <v>100</v>
      </c>
      <c r="C11" s="24" t="s">
        <v>114</v>
      </c>
      <c r="D11" s="31">
        <v>5654746.4000000004</v>
      </c>
    </row>
    <row r="12" spans="1:4" ht="25.5">
      <c r="A12" s="4" t="s">
        <v>301</v>
      </c>
      <c r="B12" s="21">
        <v>1</v>
      </c>
      <c r="C12" s="24" t="s">
        <v>161</v>
      </c>
      <c r="D12" s="31">
        <v>200000</v>
      </c>
    </row>
    <row r="13" spans="1:4">
      <c r="A13" s="4" t="s">
        <v>213</v>
      </c>
      <c r="B13" s="24" t="s">
        <v>100</v>
      </c>
      <c r="C13" s="24" t="s">
        <v>129</v>
      </c>
      <c r="D13" s="31">
        <v>10926674.640000001</v>
      </c>
    </row>
    <row r="14" spans="1:4">
      <c r="A14" s="3" t="s">
        <v>32</v>
      </c>
      <c r="B14" s="28" t="s">
        <v>116</v>
      </c>
      <c r="C14" s="28"/>
      <c r="D14" s="30">
        <f>D15+D16+D17+D18</f>
        <v>6400586.79</v>
      </c>
    </row>
    <row r="15" spans="1:4">
      <c r="A15" s="4" t="s">
        <v>52</v>
      </c>
      <c r="B15" s="24" t="s">
        <v>116</v>
      </c>
      <c r="C15" s="24" t="s">
        <v>123</v>
      </c>
      <c r="D15" s="31">
        <v>3041547</v>
      </c>
    </row>
    <row r="16" spans="1:4">
      <c r="A16" s="4" t="s">
        <v>275</v>
      </c>
      <c r="B16" s="24" t="s">
        <v>116</v>
      </c>
      <c r="C16" s="24" t="s">
        <v>114</v>
      </c>
      <c r="D16" s="31">
        <v>791907</v>
      </c>
    </row>
    <row r="17" spans="1:4">
      <c r="A17" s="4" t="s">
        <v>33</v>
      </c>
      <c r="B17" s="24" t="s">
        <v>116</v>
      </c>
      <c r="C17" s="24" t="s">
        <v>139</v>
      </c>
      <c r="D17" s="42">
        <v>2500476.54</v>
      </c>
    </row>
    <row r="18" spans="1:4">
      <c r="A18" s="4" t="s">
        <v>290</v>
      </c>
      <c r="B18" s="24" t="s">
        <v>116</v>
      </c>
      <c r="C18" s="24" t="s">
        <v>143</v>
      </c>
      <c r="D18" s="31">
        <v>66656.25</v>
      </c>
    </row>
    <row r="19" spans="1:4">
      <c r="A19" s="53" t="s">
        <v>278</v>
      </c>
      <c r="B19" s="28" t="s">
        <v>123</v>
      </c>
      <c r="C19" s="28"/>
      <c r="D19" s="30">
        <f t="shared" ref="D19" si="0">D20</f>
        <v>5345571.47</v>
      </c>
    </row>
    <row r="20" spans="1:4">
      <c r="A20" s="55" t="s">
        <v>279</v>
      </c>
      <c r="B20" s="24" t="s">
        <v>123</v>
      </c>
      <c r="C20" s="24" t="s">
        <v>101</v>
      </c>
      <c r="D20" s="31">
        <v>5345571.47</v>
      </c>
    </row>
    <row r="21" spans="1:4">
      <c r="A21" s="3" t="s">
        <v>54</v>
      </c>
      <c r="B21" s="28" t="s">
        <v>161</v>
      </c>
      <c r="C21" s="27"/>
      <c r="D21" s="30">
        <f>D22+D23+D24+D25</f>
        <v>139121514.93000001</v>
      </c>
    </row>
    <row r="22" spans="1:4">
      <c r="A22" s="4" t="s">
        <v>55</v>
      </c>
      <c r="B22" s="24" t="s">
        <v>161</v>
      </c>
      <c r="C22" s="24" t="s">
        <v>100</v>
      </c>
      <c r="D22" s="31">
        <v>8812624.9199999999</v>
      </c>
    </row>
    <row r="23" spans="1:4">
      <c r="A23" s="4" t="s">
        <v>57</v>
      </c>
      <c r="B23" s="24" t="s">
        <v>161</v>
      </c>
      <c r="C23" s="24" t="s">
        <v>101</v>
      </c>
      <c r="D23" s="42">
        <v>124586406.25</v>
      </c>
    </row>
    <row r="24" spans="1:4">
      <c r="A24" s="52" t="s">
        <v>62</v>
      </c>
      <c r="B24" s="24" t="s">
        <v>161</v>
      </c>
      <c r="C24" s="24" t="s">
        <v>161</v>
      </c>
      <c r="D24" s="42">
        <v>937850.92</v>
      </c>
    </row>
    <row r="25" spans="1:4">
      <c r="A25" s="4" t="s">
        <v>64</v>
      </c>
      <c r="B25" s="24" t="s">
        <v>161</v>
      </c>
      <c r="C25" s="24" t="s">
        <v>142</v>
      </c>
      <c r="D25" s="42">
        <v>4784632.84</v>
      </c>
    </row>
    <row r="26" spans="1:4">
      <c r="A26" s="3" t="s">
        <v>214</v>
      </c>
      <c r="B26" s="28" t="s">
        <v>139</v>
      </c>
      <c r="C26" s="28"/>
      <c r="D26" s="44">
        <f>D27+D28</f>
        <v>28360904.090000004</v>
      </c>
    </row>
    <row r="27" spans="1:4">
      <c r="A27" s="4" t="s">
        <v>78</v>
      </c>
      <c r="B27" s="24" t="s">
        <v>139</v>
      </c>
      <c r="C27" s="24" t="s">
        <v>100</v>
      </c>
      <c r="D27" s="42">
        <v>25459854.510000002</v>
      </c>
    </row>
    <row r="28" spans="1:4" ht="25.5">
      <c r="A28" s="4" t="s">
        <v>82</v>
      </c>
      <c r="B28" s="24" t="s">
        <v>139</v>
      </c>
      <c r="C28" s="24" t="s">
        <v>116</v>
      </c>
      <c r="D28" s="42">
        <v>2901049.58</v>
      </c>
    </row>
    <row r="29" spans="1:4">
      <c r="A29" s="3" t="s">
        <v>35</v>
      </c>
      <c r="B29" s="28" t="s">
        <v>143</v>
      </c>
      <c r="C29" s="28"/>
      <c r="D29" s="30">
        <f>D31+D30+D33+D32</f>
        <v>10553738.49</v>
      </c>
    </row>
    <row r="30" spans="1:4">
      <c r="A30" s="4" t="s">
        <v>36</v>
      </c>
      <c r="B30" s="24" t="s">
        <v>143</v>
      </c>
      <c r="C30" s="24" t="s">
        <v>100</v>
      </c>
      <c r="D30" s="31">
        <v>1283405.4099999999</v>
      </c>
    </row>
    <row r="31" spans="1:4">
      <c r="A31" s="4" t="s">
        <v>43</v>
      </c>
      <c r="B31" s="24" t="s">
        <v>143</v>
      </c>
      <c r="C31" s="24" t="s">
        <v>107</v>
      </c>
      <c r="D31" s="42">
        <v>4956131.28</v>
      </c>
    </row>
    <row r="32" spans="1:4">
      <c r="A32" s="4" t="s">
        <v>68</v>
      </c>
      <c r="B32" s="24" t="s">
        <v>143</v>
      </c>
      <c r="C32" s="24" t="s">
        <v>116</v>
      </c>
      <c r="D32" s="42">
        <v>4244201.8</v>
      </c>
    </row>
    <row r="33" spans="1:4" ht="25.5">
      <c r="A33" s="4" t="s">
        <v>84</v>
      </c>
      <c r="B33" s="24" t="s">
        <v>143</v>
      </c>
      <c r="C33" s="24" t="s">
        <v>114</v>
      </c>
      <c r="D33" s="42">
        <v>70000</v>
      </c>
    </row>
    <row r="34" spans="1:4">
      <c r="A34" s="3" t="s">
        <v>73</v>
      </c>
      <c r="B34" s="28" t="s">
        <v>124</v>
      </c>
      <c r="C34" s="28"/>
      <c r="D34" s="30">
        <f>D35</f>
        <v>199945.60000000001</v>
      </c>
    </row>
    <row r="35" spans="1:4">
      <c r="A35" s="4" t="s">
        <v>74</v>
      </c>
      <c r="B35" s="24" t="s">
        <v>124</v>
      </c>
      <c r="C35" s="24" t="s">
        <v>101</v>
      </c>
      <c r="D35" s="31">
        <v>199945.60000000001</v>
      </c>
    </row>
    <row r="36" spans="1:4">
      <c r="A36" s="3" t="s">
        <v>46</v>
      </c>
      <c r="B36" s="27">
        <v>12</v>
      </c>
      <c r="C36" s="27"/>
      <c r="D36" s="30">
        <f>D37</f>
        <v>1126240</v>
      </c>
    </row>
    <row r="37" spans="1:4">
      <c r="A37" s="4" t="s">
        <v>47</v>
      </c>
      <c r="B37" s="21">
        <v>12</v>
      </c>
      <c r="C37" s="24" t="s">
        <v>101</v>
      </c>
      <c r="D37" s="31">
        <v>1126240</v>
      </c>
    </row>
    <row r="38" spans="1:4" ht="38.25">
      <c r="A38" s="3" t="s">
        <v>219</v>
      </c>
      <c r="B38" s="28" t="s">
        <v>154</v>
      </c>
      <c r="C38" s="28"/>
      <c r="D38" s="44">
        <f>D39+D40</f>
        <v>22601400</v>
      </c>
    </row>
    <row r="39" spans="1:4" ht="38.25">
      <c r="A39" s="4" t="s">
        <v>48</v>
      </c>
      <c r="B39" s="24" t="s">
        <v>154</v>
      </c>
      <c r="C39" s="24" t="s">
        <v>100</v>
      </c>
      <c r="D39" s="42">
        <v>21155500</v>
      </c>
    </row>
    <row r="40" spans="1:4">
      <c r="A40" s="4" t="s">
        <v>314</v>
      </c>
      <c r="B40" s="24" t="s">
        <v>154</v>
      </c>
      <c r="C40" s="24" t="s">
        <v>101</v>
      </c>
      <c r="D40" s="42">
        <v>1445900</v>
      </c>
    </row>
    <row r="41" spans="1:4">
      <c r="A41" s="3" t="s">
        <v>87</v>
      </c>
      <c r="B41" s="58"/>
      <c r="C41" s="58"/>
      <c r="D41" s="44">
        <f>D38+D36+D34+D29+D26+D21+D19+D14+D7</f>
        <v>244809936.62</v>
      </c>
    </row>
  </sheetData>
  <mergeCells count="3">
    <mergeCell ref="C2:D2"/>
    <mergeCell ref="C1:D1"/>
    <mergeCell ref="A4:D4"/>
  </mergeCells>
  <pageMargins left="0.7" right="0.56000000000000005" top="0.65" bottom="0.56000000000000005" header="0.3" footer="0.18"/>
  <pageSetup paperSize="9" scale="97" orientation="portrait" r:id="rId1"/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приложение 4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2014-02-21T08:20:55Z</cp:lastPrinted>
  <dcterms:created xsi:type="dcterms:W3CDTF">2012-06-20T07:15:37Z</dcterms:created>
  <dcterms:modified xsi:type="dcterms:W3CDTF">2014-12-12T08:21:43Z</dcterms:modified>
</cp:coreProperties>
</file>