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3" sheetId="1" r:id="rId1"/>
    <sheet name="приложение №11" sheetId="2" r:id="rId2"/>
  </sheets>
  <definedNames>
    <definedName name="_xlnm.Print_Area" localSheetId="0">'приложение 13'!$A$1:$H$324</definedName>
    <definedName name="_xlnm.Print_Area" localSheetId="1">'приложение №11'!$A$1:$G$297</definedName>
  </definedNames>
  <calcPr calcId="124519"/>
</workbook>
</file>

<file path=xl/calcChain.xml><?xml version="1.0" encoding="utf-8"?>
<calcChain xmlns="http://schemas.openxmlformats.org/spreadsheetml/2006/main">
  <c r="G205" i="2"/>
  <c r="F205"/>
  <c r="G214"/>
  <c r="F214"/>
  <c r="G155"/>
  <c r="F155"/>
  <c r="G171"/>
  <c r="F171"/>
  <c r="G201" i="1"/>
  <c r="H296"/>
  <c r="G296"/>
  <c r="H305"/>
  <c r="G305"/>
  <c r="H185"/>
  <c r="G185"/>
  <c r="H201"/>
  <c r="G284" i="2"/>
  <c r="F284"/>
  <c r="G283"/>
  <c r="F283"/>
  <c r="G282"/>
  <c r="F282"/>
  <c r="G281"/>
  <c r="F281"/>
  <c r="G280"/>
  <c r="F280"/>
  <c r="H126" i="1"/>
  <c r="H125" s="1"/>
  <c r="H124" s="1"/>
  <c r="H123" s="1"/>
  <c r="H122" s="1"/>
  <c r="G126"/>
  <c r="G125" s="1"/>
  <c r="G124" s="1"/>
  <c r="G123" s="1"/>
  <c r="G122" s="1"/>
  <c r="G212" i="2"/>
  <c r="F212"/>
  <c r="F274" l="1"/>
  <c r="H303" i="1"/>
  <c r="G303"/>
  <c r="G295" i="2" l="1"/>
  <c r="F295"/>
  <c r="F294" s="1"/>
  <c r="F293" s="1"/>
  <c r="G294"/>
  <c r="G293"/>
  <c r="H137" i="1"/>
  <c r="H136" s="1"/>
  <c r="H135" s="1"/>
  <c r="G137"/>
  <c r="G136" s="1"/>
  <c r="G135" s="1"/>
  <c r="G291" i="2"/>
  <c r="G290" s="1"/>
  <c r="G289" s="1"/>
  <c r="G278"/>
  <c r="G277" s="1"/>
  <c r="G276" s="1"/>
  <c r="G274"/>
  <c r="G273" s="1"/>
  <c r="G272" s="1"/>
  <c r="G268"/>
  <c r="G267" s="1"/>
  <c r="G266" s="1"/>
  <c r="G265" s="1"/>
  <c r="G264" s="1"/>
  <c r="G263" s="1"/>
  <c r="G261"/>
  <c r="G260" s="1"/>
  <c r="G259" s="1"/>
  <c r="G258" s="1"/>
  <c r="G256"/>
  <c r="G255" s="1"/>
  <c r="G253"/>
  <c r="G252" s="1"/>
  <c r="G251" s="1"/>
  <c r="G248"/>
  <c r="G247" s="1"/>
  <c r="G246" s="1"/>
  <c r="G245" s="1"/>
  <c r="G243"/>
  <c r="G242" s="1"/>
  <c r="G241" s="1"/>
  <c r="G237"/>
  <c r="G236" s="1"/>
  <c r="G235" s="1"/>
  <c r="G233"/>
  <c r="G232" s="1"/>
  <c r="G231" s="1"/>
  <c r="G226"/>
  <c r="G225" s="1"/>
  <c r="G224" s="1"/>
  <c r="G223" s="1"/>
  <c r="G222" s="1"/>
  <c r="G221" s="1"/>
  <c r="G218"/>
  <c r="G217" s="1"/>
  <c r="G216" s="1"/>
  <c r="G211"/>
  <c r="G209"/>
  <c r="G208" s="1"/>
  <c r="G203"/>
  <c r="G202" s="1"/>
  <c r="G201" s="1"/>
  <c r="G200" s="1"/>
  <c r="G197"/>
  <c r="G196" s="1"/>
  <c r="G195" s="1"/>
  <c r="G192"/>
  <c r="G191" s="1"/>
  <c r="G190" s="1"/>
  <c r="G187"/>
  <c r="G186" s="1"/>
  <c r="G185" s="1"/>
  <c r="G182"/>
  <c r="G181" s="1"/>
  <c r="G180" s="1"/>
  <c r="G179" s="1"/>
  <c r="G168"/>
  <c r="G167" s="1"/>
  <c r="G165"/>
  <c r="G164" s="1"/>
  <c r="G175"/>
  <c r="G174" s="1"/>
  <c r="G173" s="1"/>
  <c r="G159"/>
  <c r="G158" s="1"/>
  <c r="G157" s="1"/>
  <c r="G153"/>
  <c r="G152" s="1"/>
  <c r="G151" s="1"/>
  <c r="G149"/>
  <c r="G148" s="1"/>
  <c r="G147" s="1"/>
  <c r="G145"/>
  <c r="G144" s="1"/>
  <c r="G143" s="1"/>
  <c r="G138"/>
  <c r="G137" s="1"/>
  <c r="G136" s="1"/>
  <c r="G133"/>
  <c r="G132" s="1"/>
  <c r="G131" s="1"/>
  <c r="G128"/>
  <c r="G127" s="1"/>
  <c r="G126" s="1"/>
  <c r="G123"/>
  <c r="G122" s="1"/>
  <c r="G121" s="1"/>
  <c r="G120" s="1"/>
  <c r="G119" s="1"/>
  <c r="G118" s="1"/>
  <c r="G116"/>
  <c r="G115" s="1"/>
  <c r="G114" s="1"/>
  <c r="G113" s="1"/>
  <c r="G109"/>
  <c r="G108" s="1"/>
  <c r="G107" s="1"/>
  <c r="G106" s="1"/>
  <c r="G105" s="1"/>
  <c r="G102"/>
  <c r="G101" s="1"/>
  <c r="G100" s="1"/>
  <c r="G99" s="1"/>
  <c r="G96"/>
  <c r="G95" s="1"/>
  <c r="G92"/>
  <c r="G91" s="1"/>
  <c r="G84"/>
  <c r="G83" s="1"/>
  <c r="G82" s="1"/>
  <c r="G81" s="1"/>
  <c r="G78"/>
  <c r="G77" s="1"/>
  <c r="G75"/>
  <c r="G74" s="1"/>
  <c r="G69"/>
  <c r="G68" s="1"/>
  <c r="G67" s="1"/>
  <c r="G66" s="1"/>
  <c r="G64"/>
  <c r="G63" s="1"/>
  <c r="G62" s="1"/>
  <c r="G57"/>
  <c r="G56" s="1"/>
  <c r="G54"/>
  <c r="G53" s="1"/>
  <c r="G50"/>
  <c r="G49" s="1"/>
  <c r="G47"/>
  <c r="G46" s="1"/>
  <c r="G41"/>
  <c r="G40" s="1"/>
  <c r="G39" s="1"/>
  <c r="G37"/>
  <c r="G36" s="1"/>
  <c r="G34"/>
  <c r="G33" s="1"/>
  <c r="G28"/>
  <c r="G27" s="1"/>
  <c r="G26" s="1"/>
  <c r="G22"/>
  <c r="G21" s="1"/>
  <c r="G20" s="1"/>
  <c r="G19" s="1"/>
  <c r="G18" s="1"/>
  <c r="H322" i="1"/>
  <c r="H321" s="1"/>
  <c r="H320" s="1"/>
  <c r="H319" s="1"/>
  <c r="H318" s="1"/>
  <c r="H317" s="1"/>
  <c r="H315"/>
  <c r="H314" s="1"/>
  <c r="H313" s="1"/>
  <c r="H312" s="1"/>
  <c r="H311" s="1"/>
  <c r="H309"/>
  <c r="H308" s="1"/>
  <c r="H307" s="1"/>
  <c r="H302"/>
  <c r="H300"/>
  <c r="H299" s="1"/>
  <c r="H294"/>
  <c r="H293" s="1"/>
  <c r="H292" s="1"/>
  <c r="H291" s="1"/>
  <c r="H288"/>
  <c r="H287" s="1"/>
  <c r="H286" s="1"/>
  <c r="H283"/>
  <c r="H282" s="1"/>
  <c r="H281" s="1"/>
  <c r="H278"/>
  <c r="H277" s="1"/>
  <c r="H276" s="1"/>
  <c r="H273"/>
  <c r="H272" s="1"/>
  <c r="H271" s="1"/>
  <c r="H270" s="1"/>
  <c r="H266"/>
  <c r="H265" s="1"/>
  <c r="H264" s="1"/>
  <c r="H262"/>
  <c r="H261" s="1"/>
  <c r="H260" s="1"/>
  <c r="H258"/>
  <c r="H257" s="1"/>
  <c r="H256" s="1"/>
  <c r="H251"/>
  <c r="H250" s="1"/>
  <c r="H249" s="1"/>
  <c r="H248" s="1"/>
  <c r="H247" s="1"/>
  <c r="H243"/>
  <c r="H242" s="1"/>
  <c r="H241" s="1"/>
  <c r="H240" s="1"/>
  <c r="H239" s="1"/>
  <c r="H238" s="1"/>
  <c r="H236"/>
  <c r="H235" s="1"/>
  <c r="H233"/>
  <c r="H232" s="1"/>
  <c r="H231" s="1"/>
  <c r="H228"/>
  <c r="H227" s="1"/>
  <c r="H226" s="1"/>
  <c r="H225" s="1"/>
  <c r="H223"/>
  <c r="H222" s="1"/>
  <c r="H221" s="1"/>
  <c r="H217"/>
  <c r="H216" s="1"/>
  <c r="H215" s="1"/>
  <c r="H213"/>
  <c r="H212" s="1"/>
  <c r="H211" s="1"/>
  <c r="H198"/>
  <c r="H197" s="1"/>
  <c r="H195"/>
  <c r="H194" s="1"/>
  <c r="H205"/>
  <c r="H204" s="1"/>
  <c r="H203" s="1"/>
  <c r="H189"/>
  <c r="H188" s="1"/>
  <c r="H187" s="1"/>
  <c r="H182"/>
  <c r="H181" s="1"/>
  <c r="H180" s="1"/>
  <c r="H177"/>
  <c r="H176" s="1"/>
  <c r="H175" s="1"/>
  <c r="H174" s="1"/>
  <c r="H172"/>
  <c r="H171" s="1"/>
  <c r="H166"/>
  <c r="H165" s="1"/>
  <c r="H164" s="1"/>
  <c r="H163" s="1"/>
  <c r="H159"/>
  <c r="H158" s="1"/>
  <c r="H157" s="1"/>
  <c r="H156" s="1"/>
  <c r="H155" s="1"/>
  <c r="H150"/>
  <c r="H149" s="1"/>
  <c r="H146"/>
  <c r="H145" s="1"/>
  <c r="H133"/>
  <c r="H132" s="1"/>
  <c r="H131" s="1"/>
  <c r="H120"/>
  <c r="H119" s="1"/>
  <c r="H118" s="1"/>
  <c r="H112"/>
  <c r="H111" s="1"/>
  <c r="H110" s="1"/>
  <c r="H108"/>
  <c r="H107" s="1"/>
  <c r="H106" s="1"/>
  <c r="H101"/>
  <c r="H100" s="1"/>
  <c r="H99" s="1"/>
  <c r="H98" s="1"/>
  <c r="H97" s="1"/>
  <c r="H96" s="1"/>
  <c r="H95" s="1"/>
  <c r="H93"/>
  <c r="H92" s="1"/>
  <c r="H91" s="1"/>
  <c r="H90" s="1"/>
  <c r="H89" s="1"/>
  <c r="H87"/>
  <c r="H86" s="1"/>
  <c r="H85" s="1"/>
  <c r="H84" s="1"/>
  <c r="H81"/>
  <c r="H80" s="1"/>
  <c r="H78"/>
  <c r="H77" s="1"/>
  <c r="H72"/>
  <c r="H71" s="1"/>
  <c r="H70" s="1"/>
  <c r="H69" s="1"/>
  <c r="H66"/>
  <c r="H65" s="1"/>
  <c r="H63"/>
  <c r="H62" s="1"/>
  <c r="H59"/>
  <c r="H58" s="1"/>
  <c r="H56"/>
  <c r="H55" s="1"/>
  <c r="H50"/>
  <c r="H49" s="1"/>
  <c r="H48" s="1"/>
  <c r="H46"/>
  <c r="H45" s="1"/>
  <c r="H43"/>
  <c r="H42" s="1"/>
  <c r="H35"/>
  <c r="H34" s="1"/>
  <c r="H33" s="1"/>
  <c r="H29"/>
  <c r="H28" s="1"/>
  <c r="H27" s="1"/>
  <c r="H23"/>
  <c r="H22" s="1"/>
  <c r="H21" s="1"/>
  <c r="H20" s="1"/>
  <c r="H19" s="1"/>
  <c r="F226" i="2"/>
  <c r="G125" l="1"/>
  <c r="G112" s="1"/>
  <c r="G142"/>
  <c r="G141" s="1"/>
  <c r="H169" i="1"/>
  <c r="H168" s="1"/>
  <c r="H162" s="1"/>
  <c r="H170"/>
  <c r="G32" i="2"/>
  <c r="G31" s="1"/>
  <c r="G52"/>
  <c r="G45"/>
  <c r="G156"/>
  <c r="G163"/>
  <c r="G162" s="1"/>
  <c r="G161" s="1"/>
  <c r="G184"/>
  <c r="G178" s="1"/>
  <c r="G230"/>
  <c r="G229" s="1"/>
  <c r="G228" s="1"/>
  <c r="G90"/>
  <c r="G89" s="1"/>
  <c r="G88" s="1"/>
  <c r="G87" s="1"/>
  <c r="G86" s="1"/>
  <c r="G250"/>
  <c r="G240" s="1"/>
  <c r="G239" s="1"/>
  <c r="H193" i="1"/>
  <c r="H192" s="1"/>
  <c r="H191" s="1"/>
  <c r="H230"/>
  <c r="H220" s="1"/>
  <c r="H219" s="1"/>
  <c r="H275"/>
  <c r="H269" s="1"/>
  <c r="H144"/>
  <c r="H143" s="1"/>
  <c r="H142" s="1"/>
  <c r="H141" s="1"/>
  <c r="H140" s="1"/>
  <c r="H139" s="1"/>
  <c r="G271" i="2"/>
  <c r="G270" s="1"/>
  <c r="G215"/>
  <c r="G172"/>
  <c r="G61"/>
  <c r="G60" s="1"/>
  <c r="H306" i="1"/>
  <c r="H202"/>
  <c r="H186"/>
  <c r="H41"/>
  <c r="H40" s="1"/>
  <c r="H32"/>
  <c r="H31" s="1"/>
  <c r="H26"/>
  <c r="H25" s="1"/>
  <c r="G73" i="2"/>
  <c r="G72" s="1"/>
  <c r="G71" s="1"/>
  <c r="H61" i="1"/>
  <c r="G287" i="2"/>
  <c r="G286" s="1"/>
  <c r="G288"/>
  <c r="G25"/>
  <c r="G24" s="1"/>
  <c r="G207"/>
  <c r="G206" s="1"/>
  <c r="H130" i="1"/>
  <c r="H129"/>
  <c r="H128" s="1"/>
  <c r="H54"/>
  <c r="H76"/>
  <c r="H75" s="1"/>
  <c r="H74" s="1"/>
  <c r="H105"/>
  <c r="H104" s="1"/>
  <c r="H103" s="1"/>
  <c r="H117"/>
  <c r="H116" s="1"/>
  <c r="H115" s="1"/>
  <c r="H114" s="1"/>
  <c r="H210"/>
  <c r="H209" s="1"/>
  <c r="H208" s="1"/>
  <c r="H255"/>
  <c r="H254" s="1"/>
  <c r="H298"/>
  <c r="H297" s="1"/>
  <c r="F273" i="2"/>
  <c r="F272" s="1"/>
  <c r="G44" l="1"/>
  <c r="G43" s="1"/>
  <c r="G30" s="1"/>
  <c r="G17" s="1"/>
  <c r="G220"/>
  <c r="G104"/>
  <c r="H154" i="1"/>
  <c r="H18"/>
  <c r="H17" s="1"/>
  <c r="H207"/>
  <c r="H246"/>
  <c r="H53"/>
  <c r="H52" s="1"/>
  <c r="H39" s="1"/>
  <c r="H38" s="1"/>
  <c r="H37" s="1"/>
  <c r="G177" i="2"/>
  <c r="F225"/>
  <c r="F224" s="1"/>
  <c r="F223" s="1"/>
  <c r="F222" s="1"/>
  <c r="F221" s="1"/>
  <c r="F168"/>
  <c r="F167" s="1"/>
  <c r="F165"/>
  <c r="F164" s="1"/>
  <c r="F175"/>
  <c r="F174" s="1"/>
  <c r="F173" s="1"/>
  <c r="F159"/>
  <c r="F158" s="1"/>
  <c r="F157" s="1"/>
  <c r="F138"/>
  <c r="F137" s="1"/>
  <c r="F136" s="1"/>
  <c r="F133"/>
  <c r="F132" s="1"/>
  <c r="F131" s="1"/>
  <c r="F123"/>
  <c r="F122" s="1"/>
  <c r="F121" s="1"/>
  <c r="F120" s="1"/>
  <c r="F119" s="1"/>
  <c r="F118" s="1"/>
  <c r="F116"/>
  <c r="F115" s="1"/>
  <c r="F114" s="1"/>
  <c r="F113" s="1"/>
  <c r="F109"/>
  <c r="F108" s="1"/>
  <c r="F107" s="1"/>
  <c r="F106" s="1"/>
  <c r="F105" s="1"/>
  <c r="F278"/>
  <c r="F277" s="1"/>
  <c r="F276" s="1"/>
  <c r="F291"/>
  <c r="F290" s="1"/>
  <c r="F289" s="1"/>
  <c r="F96"/>
  <c r="F95" s="1"/>
  <c r="F92"/>
  <c r="F91" s="1"/>
  <c r="F57"/>
  <c r="F56" s="1"/>
  <c r="F54"/>
  <c r="F53" s="1"/>
  <c r="F50"/>
  <c r="F49" s="1"/>
  <c r="F47"/>
  <c r="F46" s="1"/>
  <c r="F41"/>
  <c r="F40" s="1"/>
  <c r="F39" s="1"/>
  <c r="F37"/>
  <c r="F36" s="1"/>
  <c r="F34"/>
  <c r="F33" s="1"/>
  <c r="F64"/>
  <c r="F63" s="1"/>
  <c r="F62" s="1"/>
  <c r="F261"/>
  <c r="F260" s="1"/>
  <c r="F259" s="1"/>
  <c r="F258" s="1"/>
  <c r="F218"/>
  <c r="F217" s="1"/>
  <c r="F216" s="1"/>
  <c r="F211"/>
  <c r="F209"/>
  <c r="F208" s="1"/>
  <c r="F203"/>
  <c r="F202" s="1"/>
  <c r="F201" s="1"/>
  <c r="F200" s="1"/>
  <c r="F197"/>
  <c r="F196" s="1"/>
  <c r="F195" s="1"/>
  <c r="F192"/>
  <c r="F191" s="1"/>
  <c r="F190" s="1"/>
  <c r="F187"/>
  <c r="F186" s="1"/>
  <c r="F185" s="1"/>
  <c r="F182"/>
  <c r="F181" s="1"/>
  <c r="F180" s="1"/>
  <c r="F179" s="1"/>
  <c r="F153"/>
  <c r="F152" s="1"/>
  <c r="F151" s="1"/>
  <c r="F149"/>
  <c r="F148" s="1"/>
  <c r="F147" s="1"/>
  <c r="F145"/>
  <c r="F144" s="1"/>
  <c r="F143" s="1"/>
  <c r="F142" s="1"/>
  <c r="F141" s="1"/>
  <c r="F128"/>
  <c r="F127" s="1"/>
  <c r="F126" s="1"/>
  <c r="F268"/>
  <c r="F267" s="1"/>
  <c r="F266" s="1"/>
  <c r="F265" s="1"/>
  <c r="F264" s="1"/>
  <c r="F263" s="1"/>
  <c r="F256"/>
  <c r="F255" s="1"/>
  <c r="F253"/>
  <c r="F252" s="1"/>
  <c r="F251" s="1"/>
  <c r="F248"/>
  <c r="F247" s="1"/>
  <c r="F246" s="1"/>
  <c r="F245" s="1"/>
  <c r="F243"/>
  <c r="F242" s="1"/>
  <c r="F241" s="1"/>
  <c r="F237"/>
  <c r="F236" s="1"/>
  <c r="F235" s="1"/>
  <c r="F233"/>
  <c r="F232" s="1"/>
  <c r="F231" s="1"/>
  <c r="F102"/>
  <c r="F101" s="1"/>
  <c r="F100" s="1"/>
  <c r="F99" s="1"/>
  <c r="F84"/>
  <c r="F83" s="1"/>
  <c r="F82" s="1"/>
  <c r="F81" s="1"/>
  <c r="F78"/>
  <c r="F77" s="1"/>
  <c r="F75"/>
  <c r="F74" s="1"/>
  <c r="F69"/>
  <c r="F68" s="1"/>
  <c r="F67" s="1"/>
  <c r="F66" s="1"/>
  <c r="F28"/>
  <c r="F27" s="1"/>
  <c r="F26" s="1"/>
  <c r="F22"/>
  <c r="F21" s="1"/>
  <c r="F20" s="1"/>
  <c r="F19" s="1"/>
  <c r="F18" s="1"/>
  <c r="G322" i="1"/>
  <c r="G321" s="1"/>
  <c r="G320" s="1"/>
  <c r="G319" s="1"/>
  <c r="G315"/>
  <c r="G314" s="1"/>
  <c r="G313" s="1"/>
  <c r="G309"/>
  <c r="G308" s="1"/>
  <c r="G307" s="1"/>
  <c r="G302"/>
  <c r="G300"/>
  <c r="G299" s="1"/>
  <c r="G294"/>
  <c r="G293" s="1"/>
  <c r="G292" s="1"/>
  <c r="G291" s="1"/>
  <c r="G288"/>
  <c r="G287" s="1"/>
  <c r="G286" s="1"/>
  <c r="G283"/>
  <c r="G282" s="1"/>
  <c r="G281" s="1"/>
  <c r="G278"/>
  <c r="G277" s="1"/>
  <c r="G276" s="1"/>
  <c r="G273"/>
  <c r="G272" s="1"/>
  <c r="G271" s="1"/>
  <c r="G270" s="1"/>
  <c r="G266"/>
  <c r="G265" s="1"/>
  <c r="G264" s="1"/>
  <c r="G262"/>
  <c r="G261" s="1"/>
  <c r="G260" s="1"/>
  <c r="G258"/>
  <c r="G257" s="1"/>
  <c r="G256" s="1"/>
  <c r="G251"/>
  <c r="G250" s="1"/>
  <c r="G249" s="1"/>
  <c r="G248" s="1"/>
  <c r="G247" s="1"/>
  <c r="G243"/>
  <c r="G242" s="1"/>
  <c r="G241" s="1"/>
  <c r="G236"/>
  <c r="G235" s="1"/>
  <c r="G233"/>
  <c r="G232" s="1"/>
  <c r="G231" s="1"/>
  <c r="G228"/>
  <c r="G227" s="1"/>
  <c r="G226" s="1"/>
  <c r="G225" s="1"/>
  <c r="G223"/>
  <c r="G222" s="1"/>
  <c r="G221" s="1"/>
  <c r="G217"/>
  <c r="G216" s="1"/>
  <c r="G215" s="1"/>
  <c r="G213"/>
  <c r="G212" s="1"/>
  <c r="G211" s="1"/>
  <c r="G195"/>
  <c r="G194" s="1"/>
  <c r="G198"/>
  <c r="G197" s="1"/>
  <c r="G205"/>
  <c r="G204" s="1"/>
  <c r="G203" s="1"/>
  <c r="G189"/>
  <c r="G188" s="1"/>
  <c r="G187" s="1"/>
  <c r="G182"/>
  <c r="G181" s="1"/>
  <c r="G180" s="1"/>
  <c r="G177"/>
  <c r="G176" s="1"/>
  <c r="G175" s="1"/>
  <c r="G172"/>
  <c r="G171" s="1"/>
  <c r="G166"/>
  <c r="G165" s="1"/>
  <c r="G164" s="1"/>
  <c r="G163" s="1"/>
  <c r="G159"/>
  <c r="G158" s="1"/>
  <c r="G157" s="1"/>
  <c r="G156" s="1"/>
  <c r="G155" s="1"/>
  <c r="G297" i="2" l="1"/>
  <c r="F125"/>
  <c r="F112" s="1"/>
  <c r="G169" i="1"/>
  <c r="G168" s="1"/>
  <c r="G170"/>
  <c r="G174"/>
  <c r="H268"/>
  <c r="H245" s="1"/>
  <c r="H153"/>
  <c r="F287" i="2"/>
  <c r="F286" s="1"/>
  <c r="F288"/>
  <c r="F271"/>
  <c r="F270" s="1"/>
  <c r="G298" i="1"/>
  <c r="G297" s="1"/>
  <c r="G255"/>
  <c r="G254" s="1"/>
  <c r="G275"/>
  <c r="G269" s="1"/>
  <c r="G186"/>
  <c r="G210"/>
  <c r="G209" s="1"/>
  <c r="G208" s="1"/>
  <c r="G193"/>
  <c r="G192" s="1"/>
  <c r="G191" s="1"/>
  <c r="G230"/>
  <c r="G220" s="1"/>
  <c r="G219" s="1"/>
  <c r="G202"/>
  <c r="G240"/>
  <c r="G239" s="1"/>
  <c r="G238" s="1"/>
  <c r="F156" i="2"/>
  <c r="F172"/>
  <c r="F163"/>
  <c r="F162" s="1"/>
  <c r="F161" s="1"/>
  <c r="F90"/>
  <c r="F89" s="1"/>
  <c r="F88" s="1"/>
  <c r="F87" s="1"/>
  <c r="F86" s="1"/>
  <c r="F45"/>
  <c r="F52"/>
  <c r="F32"/>
  <c r="F31" s="1"/>
  <c r="F73"/>
  <c r="F72" s="1"/>
  <c r="F71" s="1"/>
  <c r="F207"/>
  <c r="F206" s="1"/>
  <c r="F61"/>
  <c r="F60" s="1"/>
  <c r="F25"/>
  <c r="F24" s="1"/>
  <c r="F215"/>
  <c r="F230"/>
  <c r="F229" s="1"/>
  <c r="F228" s="1"/>
  <c r="F184"/>
  <c r="F178" s="1"/>
  <c r="F250"/>
  <c r="F240" s="1"/>
  <c r="F239" s="1"/>
  <c r="G318" i="1"/>
  <c r="G317" s="1"/>
  <c r="G312" s="1"/>
  <c r="G311" s="1"/>
  <c r="G306"/>
  <c r="G146"/>
  <c r="G145" s="1"/>
  <c r="G150"/>
  <c r="G149" s="1"/>
  <c r="G133"/>
  <c r="G132" s="1"/>
  <c r="G131" s="1"/>
  <c r="G120"/>
  <c r="G119" s="1"/>
  <c r="G118" s="1"/>
  <c r="G112"/>
  <c r="G111" s="1"/>
  <c r="G110" s="1"/>
  <c r="G108"/>
  <c r="G107" s="1"/>
  <c r="G101"/>
  <c r="G100" s="1"/>
  <c r="G99" s="1"/>
  <c r="G98" s="1"/>
  <c r="G97" s="1"/>
  <c r="G96" s="1"/>
  <c r="G95" s="1"/>
  <c r="G93"/>
  <c r="G92" s="1"/>
  <c r="G91" s="1"/>
  <c r="G90" s="1"/>
  <c r="G89" s="1"/>
  <c r="G87"/>
  <c r="G86" s="1"/>
  <c r="G85" s="1"/>
  <c r="G84" s="1"/>
  <c r="G78"/>
  <c r="G77" s="1"/>
  <c r="G81"/>
  <c r="G80" s="1"/>
  <c r="G72"/>
  <c r="G71" s="1"/>
  <c r="G70" s="1"/>
  <c r="G69" s="1"/>
  <c r="G63"/>
  <c r="G62" s="1"/>
  <c r="G66"/>
  <c r="G65" s="1"/>
  <c r="G56"/>
  <c r="G55" s="1"/>
  <c r="G59"/>
  <c r="G58" s="1"/>
  <c r="G50"/>
  <c r="G49" s="1"/>
  <c r="G48" s="1"/>
  <c r="G43"/>
  <c r="G42" s="1"/>
  <c r="G46"/>
  <c r="G45" s="1"/>
  <c r="G35"/>
  <c r="G34" s="1"/>
  <c r="G33" s="1"/>
  <c r="G29"/>
  <c r="G28" s="1"/>
  <c r="G27" s="1"/>
  <c r="G23"/>
  <c r="G22" s="1"/>
  <c r="G21" s="1"/>
  <c r="G20" s="1"/>
  <c r="G19" s="1"/>
  <c r="G162" l="1"/>
  <c r="F44" i="2"/>
  <c r="F43" s="1"/>
  <c r="F30" s="1"/>
  <c r="F17" s="1"/>
  <c r="G154" i="1"/>
  <c r="H324"/>
  <c r="G106"/>
  <c r="G207"/>
  <c r="G246"/>
  <c r="G129"/>
  <c r="G128" s="1"/>
  <c r="G130"/>
  <c r="F220" i="2"/>
  <c r="F177"/>
  <c r="G144" i="1"/>
  <c r="G143" s="1"/>
  <c r="G142" s="1"/>
  <c r="G141" s="1"/>
  <c r="G140" s="1"/>
  <c r="G139" s="1"/>
  <c r="G41"/>
  <c r="G40" s="1"/>
  <c r="G54"/>
  <c r="G117"/>
  <c r="G116" s="1"/>
  <c r="G26"/>
  <c r="G25" s="1"/>
  <c r="G61"/>
  <c r="G76"/>
  <c r="G75" s="1"/>
  <c r="G74" s="1"/>
  <c r="G32"/>
  <c r="G31" s="1"/>
  <c r="G53" l="1"/>
  <c r="G52" s="1"/>
  <c r="G105"/>
  <c r="G104" s="1"/>
  <c r="G103" s="1"/>
  <c r="G39"/>
  <c r="G38" s="1"/>
  <c r="G153"/>
  <c r="G18"/>
  <c r="G17" s="1"/>
  <c r="G268"/>
  <c r="G245" s="1"/>
  <c r="F104" i="2"/>
  <c r="F297" s="1"/>
  <c r="G37" i="1" l="1"/>
  <c r="G115"/>
  <c r="G114" l="1"/>
  <c r="G324" s="1"/>
</calcChain>
</file>

<file path=xl/sharedStrings.xml><?xml version="1.0" encoding="utf-8"?>
<sst xmlns="http://schemas.openxmlformats.org/spreadsheetml/2006/main" count="2539" uniqueCount="268">
  <si>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</si>
  <si>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</si>
  <si>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</si>
  <si>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</si>
  <si>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</si>
  <si>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Фонд оплаты труда и страховые взносы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</si>
  <si>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</si>
  <si>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 власти субъектов Российской Федерации и органов местного самоуправления</t>
  </si>
  <si>
    <t>Центральный аппарат</t>
  </si>
  <si>
    <t>Выплаты персоналу государственных (муниципальных) органов</t>
  </si>
  <si>
    <t>Иные выплаты персоналу,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</si>
  <si>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</si>
  <si>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</si>
  <si>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</si>
  <si>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</si>
  <si>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</si>
  <si>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</si>
  <si>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 власти  субъектов Российской  Федерации и органов местного самоуправления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</si>
  <si>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</si>
  <si>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</si>
  <si>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Создание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«Об административных правонарушениях на территории Смоленской области», и определению перечня должностных лиц органов местного самоуправления муниципальных районов и городских округов Смоленской области, уполномоченных составлять протоколы об административных правонарушениях, предусмотренных областным законом «Об административных правонарушениях на территории Смоленской области»</t>
  </si>
  <si>
    <t>Создание и организация деятельности комиссий по делам несовершеннолетних и защите их прав</t>
  </si>
  <si>
    <t>Резервные фонды</t>
  </si>
  <si>
    <t>Резервные фонды  местных администраций</t>
  </si>
  <si>
    <t>Иные бюджетные ассигнования</t>
  </si>
  <si>
    <t>Специальные расходы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</si>
  <si>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</si>
  <si>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</si>
  <si>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Ведомственные целевые программы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</si>
  <si>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</si>
  <si>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 государственных (муниципальных) услуг (выполнение работ)</t>
  </si>
  <si>
    <t>Муниципальные целевые программы</t>
  </si>
  <si>
    <t>Национальная экономика</t>
  </si>
  <si>
    <t>Транспорт</t>
  </si>
  <si>
    <t>Субсидии юридическим лицам (кроме государственных (муниципальных) учреждений) и физическим лицам - производителям товаров,  работ, услуг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</si>
  <si>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</si>
  <si>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</si>
  <si>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</si>
  <si>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</si>
  <si>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</si>
  <si>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</si>
  <si>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</si>
  <si>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Пенсии, выплачиваемые организациями сектора государственного управления 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</si>
  <si>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</si>
  <si>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</si>
  <si>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</si>
  <si>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</si>
  <si>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</si>
  <si>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Выравнивание бюджетной обеспеченности  </t>
  </si>
  <si>
    <t>Выравнивание  бюджетной обеспеченности поселений из районного фонда финансовой поддержки</t>
  </si>
  <si>
    <t>Дотации</t>
  </si>
  <si>
    <t>Сельское хозяйство и рыболовство</t>
  </si>
  <si>
    <t>Реализация государственных полномочий Смоленской области в сфере поддержки сельскохозяйственного производства</t>
  </si>
  <si>
    <t>Образование</t>
  </si>
  <si>
    <t>Дошкольное образование</t>
  </si>
  <si>
    <t>Субсидии бюджетным учреждениям на иные цели</t>
  </si>
  <si>
    <t>Общее образование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</si>
  <si>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</si>
  <si>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</si>
  <si>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Долгосрочные областные целевые программы, за исключением долгосрочных областных целевых программ, содержащих публичные нормативные обязательства</t>
  </si>
  <si>
    <t>Молодежная политика и оздоровление детей</t>
  </si>
  <si>
    <t>Другие вопросы в области образования</t>
  </si>
  <si>
    <t>Обеспечение деятельности подведомственных учреждений</t>
  </si>
  <si>
    <r>
      <t xml:space="preserve">Расходы на выплаты персоналу </t>
    </r>
    <r>
      <rPr>
        <b/>
        <sz val="10"/>
        <color theme="1"/>
        <rFont val="Times New Roman"/>
        <family val="1"/>
        <charset val="204"/>
      </rPr>
      <t>казенных учреждений</t>
    </r>
  </si>
  <si>
    <t>Организация и осуществление деятельности по опеке и попечительству</t>
  </si>
  <si>
    <t>Пособия и компенсации гражданам и иные социальные выплаты, кроме публичных нормативных обязательств</t>
  </si>
  <si>
    <t>Охрана семьи и детства</t>
  </si>
  <si>
    <t>Выплаты опекуну на содержание ребенка</t>
  </si>
  <si>
    <t>Пособия и компенсации по публичным нормативным обязательствам</t>
  </si>
  <si>
    <t>Выплата на содержание ребенка, переданного на воспитание в приемную семью</t>
  </si>
  <si>
    <t>Выплата вознаграждения приемному родителю</t>
  </si>
  <si>
    <t>Физическая культура и спорт</t>
  </si>
  <si>
    <t xml:space="preserve">Массовый спорт </t>
  </si>
  <si>
    <t>Муниципальная целевая программа «Развитие  физической культуры и спорта на территории муниципального образования «Монастырщинский район» Смоленской области на 2010-2012 годы»</t>
  </si>
  <si>
    <t>ОТДЕЛ КУЛЬТУРЫ И СПОРТА АДМИНИСТРАЦИИ МУНИЦИПАЛЬНОГО ОБРАЗОВАНИЯ «МОНАСТЫРЩИНСКИЙ РАЙОН» СМОЛЕНСКОЙ ОБЛАСТИ</t>
  </si>
  <si>
    <t>Муниципальная целевая программа «Молодежь муниципального образования «Монастырщинский район» Смоленской области на 2012-2014 годы»</t>
  </si>
  <si>
    <t xml:space="preserve">Муниципальная целевая программа «Патриотическое воспитание граждан и допризывная подготовка молодежи в муниципальном образовании «Монастырщинский район» Смоленской области  на 2012-2014 годы» </t>
  </si>
  <si>
    <t>Культура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</si>
  <si>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</si>
  <si>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 - Петербурга</t>
  </si>
  <si>
    <t>Муниципальная целевая программа «Содействие развитию субъектов малого и среднего предпринимательства» в  муниципальном образовании «Монастырщинский район» Смоленской области на 2010-2014 годы»</t>
  </si>
  <si>
    <t xml:space="preserve">Другие вопросы в области культуры, кинематографии </t>
  </si>
  <si>
    <r>
      <t xml:space="preserve">Расходы на выплаты персоналу </t>
    </r>
    <r>
      <rPr>
        <b/>
        <sz val="10"/>
        <color theme="1"/>
        <rFont val="Times New Roman"/>
        <family val="1"/>
        <charset val="204"/>
      </rPr>
      <t>казенных</t>
    </r>
    <r>
      <rPr>
        <sz val="10"/>
        <color theme="1"/>
        <rFont val="Times New Roman"/>
        <family val="1"/>
        <charset val="204"/>
      </rPr>
      <t xml:space="preserve"> учреждений</t>
    </r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</si>
  <si>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</si>
  <si>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</t>
  </si>
  <si>
    <t>Физическая культура  и спорт</t>
  </si>
  <si>
    <t>Всего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</si>
  <si>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</si>
  <si>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</si>
  <si>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</si>
  <si>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</si>
  <si>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</si>
  <si>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Ведомственная структура расходов бюджета</t>
  </si>
  <si>
    <t>муниципального образования «Монастырщинский район»</t>
  </si>
  <si>
    <t xml:space="preserve">к решению Монастырщинского районного </t>
  </si>
  <si>
    <t>Совета депутатов Смоленской области</t>
  </si>
  <si>
    <t xml:space="preserve">" О бюджете муниципального образования </t>
  </si>
  <si>
    <t>"Монастырщинский район" Смоленской</t>
  </si>
  <si>
    <r>
      <t xml:space="preserve">Областной закон от 22.06.2006 №61-з «О размере, порядке назначения и выплаты ежемесячных денежных средств на содержание ребенка, находящегося </t>
    </r>
    <r>
      <rPr>
        <b/>
        <i/>
        <sz val="10"/>
        <color theme="1"/>
        <rFont val="Times New Roman"/>
        <family val="1"/>
        <charset val="204"/>
      </rPr>
      <t>под опекой</t>
    </r>
    <r>
      <rPr>
        <i/>
        <sz val="10"/>
        <color theme="1"/>
        <rFont val="Times New Roman"/>
        <family val="1"/>
        <charset val="204"/>
      </rPr>
      <t xml:space="preserve"> (попечительством), на территории Смоленской области</t>
    </r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</si>
  <si>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</si>
  <si>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</si>
  <si>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</si>
  <si>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</si>
  <si>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002 00 00</t>
  </si>
  <si>
    <t>002 03 00</t>
  </si>
  <si>
    <t>100</t>
  </si>
  <si>
    <t>120</t>
  </si>
  <si>
    <t>121</t>
  </si>
  <si>
    <t>03</t>
  </si>
  <si>
    <t>002 04 00</t>
  </si>
  <si>
    <t>122</t>
  </si>
  <si>
    <t>200</t>
  </si>
  <si>
    <t>240</t>
  </si>
  <si>
    <t>242</t>
  </si>
  <si>
    <t>244</t>
  </si>
  <si>
    <t>06</t>
  </si>
  <si>
    <t>АДМИНИСТРАЦИЯ МУНИЦИПАЛЬНОГО ОБРАЗОВАНИЯ «МОНАСТЫРЩИНСКИЙ РАЙОН» СМОЛЕНСКОЙ ОБЛАСТИ</t>
  </si>
  <si>
    <t>04</t>
  </si>
  <si>
    <t>002 08 00</t>
  </si>
  <si>
    <t>Глава  местной  администрации (исполнительно-распорядительного органа муниципального образования)</t>
  </si>
  <si>
    <t>521 00 00</t>
  </si>
  <si>
    <t>521 02 00</t>
  </si>
  <si>
    <t>521 02 04</t>
  </si>
  <si>
    <t>521 02 07</t>
  </si>
  <si>
    <t>05</t>
  </si>
  <si>
    <t>11</t>
  </si>
  <si>
    <t>070 00 00</t>
  </si>
  <si>
    <t>070 05 00</t>
  </si>
  <si>
    <t>800</t>
  </si>
  <si>
    <t>880</t>
  </si>
  <si>
    <t>13</t>
  </si>
  <si>
    <t>001 00 00</t>
  </si>
  <si>
    <t>001 38 00</t>
  </si>
  <si>
    <t>622 00 00</t>
  </si>
  <si>
    <t>622 11 00</t>
  </si>
  <si>
    <t>600</t>
  </si>
  <si>
    <t>610</t>
  </si>
  <si>
    <t>611</t>
  </si>
  <si>
    <t>795 00 00</t>
  </si>
  <si>
    <t>08</t>
  </si>
  <si>
    <t>622 08 00</t>
  </si>
  <si>
    <t>810</t>
  </si>
  <si>
    <t>09</t>
  </si>
  <si>
    <t>10</t>
  </si>
  <si>
    <t>490 00 00</t>
  </si>
  <si>
    <t>491 00 00</t>
  </si>
  <si>
    <t>491 01 00</t>
  </si>
  <si>
    <t>300</t>
  </si>
  <si>
    <t>310</t>
  </si>
  <si>
    <t>312</t>
  </si>
  <si>
    <t>522 00 00</t>
  </si>
  <si>
    <t>622 12 00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</si>
  <si>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</si>
  <si>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</si>
  <si>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516 01 00</t>
  </si>
  <si>
    <t>516 01 30</t>
  </si>
  <si>
    <t>510</t>
  </si>
  <si>
    <t>511</t>
  </si>
  <si>
    <t>УПРАВЛЕНИЕ СЕЛЬСКОГО ХОЗЯЙСТВА  АДМИНИСТРАЦИИ МУНИЦИПАЛЬНОГО ОБРАЗОВАНИЯ  «МОНАСТЫРЩИНСКИЙ РАЙОН»  СМОЛЕНСКОЙ ОБЛАСТИ</t>
  </si>
  <si>
    <t>521 02 03</t>
  </si>
  <si>
    <t>07</t>
  </si>
  <si>
    <t>622 01 00</t>
  </si>
  <si>
    <t>520 00 00</t>
  </si>
  <si>
    <t>520 09 00</t>
  </si>
  <si>
    <t>522 24 00</t>
  </si>
  <si>
    <t>622 06 00</t>
  </si>
  <si>
    <t>612</t>
  </si>
  <si>
    <t>622 07 00</t>
  </si>
  <si>
    <t>110</t>
  </si>
  <si>
    <t>111</t>
  </si>
  <si>
    <t>521 02 06</t>
  </si>
  <si>
    <t>521 02 01</t>
  </si>
  <si>
    <t>320</t>
  </si>
  <si>
    <t>321</t>
  </si>
  <si>
    <t>521 02 02</t>
  </si>
  <si>
    <t>520 10 00</t>
  </si>
  <si>
    <t>520 32 00</t>
  </si>
  <si>
    <t>520 32 01</t>
  </si>
  <si>
    <t>313</t>
  </si>
  <si>
    <t>520 33 00</t>
  </si>
  <si>
    <t>520 33 01</t>
  </si>
  <si>
    <t>520 33 02</t>
  </si>
  <si>
    <t>360</t>
  </si>
  <si>
    <t>795 06 00</t>
  </si>
  <si>
    <t xml:space="preserve">11 </t>
  </si>
  <si>
    <t>622 02 00</t>
  </si>
  <si>
    <t>795 01 00</t>
  </si>
  <si>
    <t>795 02 00</t>
  </si>
  <si>
    <t>795 04 00</t>
  </si>
  <si>
    <t>440 00 00</t>
  </si>
  <si>
    <t>440 02 00</t>
  </si>
  <si>
    <t>622 03 00</t>
  </si>
  <si>
    <t>622 04 00</t>
  </si>
  <si>
    <t>622 05 00</t>
  </si>
  <si>
    <t>795 07 00</t>
  </si>
  <si>
    <t>514 00 00</t>
  </si>
  <si>
    <t>514 05 00</t>
  </si>
  <si>
    <t>630</t>
  </si>
  <si>
    <t>Целевая статья                                                                        расходов</t>
  </si>
  <si>
    <t>Распределение бюджетных ассигнований</t>
  </si>
  <si>
    <t>по разделам и подразделам, целевым статьям и видам расходов</t>
  </si>
  <si>
    <t>Сумма      (рублей)</t>
  </si>
  <si>
    <t>Сумма    (рублей)</t>
  </si>
  <si>
    <t>522 32 00</t>
  </si>
  <si>
    <t>Долгосрочная областная целевая программа "Развитие информационного пространства Смоленской области" на 2012-2014 годы</t>
  </si>
  <si>
    <t>522 32 01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</si>
  <si>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в рамках Долгосрочной областной целевой программы "Развитие информационного пространства Смоленской области" на 2012-2014 годы</t>
  </si>
  <si>
    <t>516 00 00</t>
  </si>
  <si>
    <t>2014 год</t>
  </si>
  <si>
    <t>2015 год</t>
  </si>
  <si>
    <t xml:space="preserve">Смоленской области  на 2014- 2015  годы </t>
  </si>
  <si>
    <t>классификации расходов бюджетов на 2014-2015 годы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</si>
  <si>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</si>
  <si>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</si>
  <si>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</si>
  <si>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уровня бюджетной обеспеченности  муниципальных образований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</si>
  <si>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</si>
  <si>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r>
      <t xml:space="preserve">Ежемесячная денежная компенсация на </t>
    </r>
    <r>
      <rPr>
        <b/>
        <i/>
        <sz val="10"/>
        <color theme="1"/>
        <rFont val="Times New Roman"/>
        <family val="1"/>
        <charset val="204"/>
      </rPr>
      <t>проезд</t>
    </r>
    <r>
      <rPr>
        <i/>
        <sz val="10"/>
        <color theme="1"/>
        <rFont val="Times New Roman"/>
        <family val="1"/>
        <charset val="204"/>
      </rPr>
      <t xml:space="preserve"> на городском, пригородном, в сельской местности на внутрирайонном транспорте (кроме такси), а также проезд два рааз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учреждениях </t>
    </r>
  </si>
  <si>
    <r>
      <t xml:space="preserve">Компенсация части родительской </t>
    </r>
    <r>
      <rPr>
        <b/>
        <i/>
        <sz val="10"/>
        <color theme="1"/>
        <rFont val="Times New Roman"/>
        <family val="1"/>
        <charset val="204"/>
      </rPr>
      <t xml:space="preserve"> платы за содержание ребенка (присмотр и уход за ребенком) государственных, муниципальных образовательных учреждениях, а также в иных образовательных организациях, </t>
    </r>
    <r>
      <rPr>
        <i/>
        <sz val="10"/>
        <color theme="1"/>
        <rFont val="Times New Roman"/>
        <family val="1"/>
        <charset val="204"/>
      </rPr>
      <t xml:space="preserve"> реализующих основную общеобразовательную программу дошкольного образования</t>
    </r>
  </si>
  <si>
    <r>
      <t xml:space="preserve">Областной закон от 29.09.2006 №86-з «О размере </t>
    </r>
    <r>
      <rPr>
        <b/>
        <i/>
        <sz val="10"/>
        <color theme="1"/>
        <rFont val="Times New Roman"/>
        <family val="1"/>
        <charset val="204"/>
      </rPr>
      <t>вознаграждения, причитающегося приемным родителям</t>
    </r>
    <r>
      <rPr>
        <i/>
        <sz val="10"/>
        <color theme="1"/>
        <rFont val="Times New Roman"/>
        <family val="1"/>
        <charset val="204"/>
      </rPr>
      <t>, размере денежных средств на содержание ребенка, переданного на воспитание в приемную семью»</t>
    </r>
  </si>
  <si>
    <t>Иные выплаты населению</t>
  </si>
  <si>
    <t xml:space="preserve">Культура, кинематография </t>
  </si>
  <si>
    <t>Субсидии отдельным общественным организациям и иным некоммерческим объединениям</t>
  </si>
  <si>
    <t>Выплата вознаграждения приемным родителям</t>
  </si>
  <si>
    <t>Условно утвержденные расходы</t>
  </si>
  <si>
    <t>99</t>
  </si>
  <si>
    <t>999 00 00</t>
  </si>
  <si>
    <t>099</t>
  </si>
  <si>
    <t>Муниципальная целевая программа «Оказание поддержки деятельности общественной организации "Монастырщинская районная организация СОО ВОИ" на 2013-2015 годы</t>
  </si>
  <si>
    <t>795 17 00</t>
  </si>
  <si>
    <t>области на 2013 год и на плановый период</t>
  </si>
  <si>
    <t>Ведомственная целевая программа «Организация автотранспортного обслуживания органов местного самоуправления муниципального образования «Монастырщинский район» Смоленской области»</t>
  </si>
  <si>
    <t>Ведомственная целевая программа «Обеспечение населения муниципального образования «Монастырщинский район» Смоленской области услугами пассажирского транспорта»</t>
  </si>
  <si>
    <t>Ведомственная целевая программа «Поддержка средств массовой информации на территории муниципального образования «Монастырщинский район» Смоленской области»</t>
  </si>
  <si>
    <t>Ведомственная целевая программа    «Развитие дошкольного образования детей в муниципальном образовании «Монастырщинский район» Смоленской области»</t>
  </si>
  <si>
    <t>Ведомственная целевая 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</t>
  </si>
  <si>
    <t>Ведомственная целевая программа «Развитие дополнительного образования детей в муниципальном образовании «Монастырщинский район» Смоленской области»</t>
  </si>
  <si>
    <t>Ведомственная целевая программа    «Развитие образования в сфере культуры и искусства в муниципальном образовании «Монастырщинский район» Смоленской области»</t>
  </si>
  <si>
    <t>Муниципальная целевая программа «Комплексные меры противодействия злоупотреблению наркотическими средствами и их незаконному обороту  на 2012-2014 годы»</t>
  </si>
  <si>
    <t>Муниципальная целевая программа «Развитие физической культуры и спорта на территории муниципального образования «Монастырщинский район» Смоленской области на 2013-2015 годы»</t>
  </si>
  <si>
    <t>Муниципальная целевая программа «Молодежь муниципального образования «Монастырщинский район» Смоленской области на 2012-2014 годы »</t>
  </si>
  <si>
    <t>Муниципальная целевая программа «Развитие  физической культуры и спорта на территории муниципального образования «Монастырщинский район» Смоленской области 2013-2015 годы»</t>
  </si>
  <si>
    <t>521 02 09</t>
  </si>
  <si>
    <t>Субвенции бюджетам муниципальных районов в Смоленской области, бюджетам городских округов Смолденской области для реализации основных общеобразовательных программ в муниципальных образовательных учреждениях, расположенных в сельской местности и вгородских населенных пунктах, в части финансирования расходов на оплату труда работников данных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коммунальные расходы)</t>
  </si>
  <si>
    <t>Ведомственная целевая программа    «Организация культурно - досугового обслуживания населения  муниципального образования «Монастырщинский район» Смоленской области»</t>
  </si>
  <si>
    <t>Ведомственная целевая программа    «Организация библиотечного обслуживания населения  муниципального образования «Монастырщинский район» Смоленской области»</t>
  </si>
  <si>
    <t>Ведомственная целевая программа    «Организация физической культуры и спорта в  муниципальном образовании «Монастырщинский район» Смоленской области»</t>
  </si>
  <si>
    <t xml:space="preserve">Ведомственная целевая программа    «Развитие дошкольного образования детей в муниципальном образовании «Монастырщинский район» Смоленской области»  </t>
  </si>
  <si>
    <t xml:space="preserve">Ведомственная целевая 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</si>
  <si>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 xml:space="preserve">2014 и 2015 годов" </t>
  </si>
  <si>
    <t>Приложение 11</t>
  </si>
  <si>
    <t>Приложение 13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</si>
  <si>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</si>
  <si>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</si>
  <si>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</si>
  <si>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</si>
  <si>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</si>
  <si>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</si>
  <si>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</si>
  <si>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</si>
  <si>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</si>
  <si>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</si>
  <si>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</si>
  <si>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Ведомственная целевая программа "Организация деятельности Муниципального казенного учреждения "Централизованная бухгалтерия образовательных учреждений муниципального образования "Монастырщинский район" Смоленской области" на 2013-2015 годы</t>
  </si>
  <si>
    <t>Ведомственная целевая программа "Организация деятельности Муниципального казенного учреждения "Централизованная бухгалтерия муниципальных учреждений культуры и искусства  муниципального образования "Монастырщинский район" Смоленской области" на 2013-2015 годы</t>
  </si>
  <si>
    <t>622 13 00</t>
  </si>
  <si>
    <t>622 14 00</t>
  </si>
  <si>
    <t xml:space="preserve">622 00 00 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</si>
</sst>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0" fillId="0" borderId="1" xfId="0" applyBorder="1"/>
    <xf numFmtId="0" fontId="7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/>
    <xf numFmtId="164" fontId="1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8" fillId="0" borderId="1" xfId="0" applyNumberFormat="1" applyFont="1" applyBorder="1" applyAlignment="1"/>
    <xf numFmtId="4" fontId="3" fillId="0" borderId="1" xfId="0" applyNumberFormat="1" applyFont="1" applyBorder="1"/>
    <xf numFmtId="49" fontId="7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/>
    <xf numFmtId="164" fontId="1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/>
    <xf numFmtId="4" fontId="1" fillId="0" borderId="0" xfId="0" applyNumberFormat="1" applyFont="1" applyBorder="1" applyAlignment="1"/>
    <xf numFmtId="4" fontId="3" fillId="0" borderId="0" xfId="0" applyNumberFormat="1" applyFont="1" applyBorder="1" applyAlignment="1"/>
    <xf numFmtId="4" fontId="3" fillId="0" borderId="0" xfId="0" applyNumberFormat="1" applyFont="1" applyBorder="1"/>
    <xf numFmtId="4" fontId="7" fillId="0" borderId="0" xfId="0" applyNumberFormat="1" applyFont="1" applyBorder="1"/>
    <xf numFmtId="4" fontId="1" fillId="0" borderId="0" xfId="0" applyNumberFormat="1" applyFont="1" applyBorder="1"/>
    <xf numFmtId="4" fontId="8" fillId="0" borderId="0" xfId="0" applyNumberFormat="1" applyFont="1" applyBorder="1"/>
    <xf numFmtId="0" fontId="2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/>
    <xf numFmtId="164" fontId="1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/>
    <xf numFmtId="4" fontId="1" fillId="0" borderId="2" xfId="0" applyNumberFormat="1" applyFont="1" applyBorder="1" applyAlignment="1"/>
    <xf numFmtId="4" fontId="3" fillId="0" borderId="2" xfId="0" applyNumberFormat="1" applyFont="1" applyBorder="1" applyAlignment="1"/>
    <xf numFmtId="4" fontId="8" fillId="0" borderId="2" xfId="0" applyNumberFormat="1" applyFont="1" applyBorder="1" applyAlignment="1"/>
    <xf numFmtId="4" fontId="3" fillId="0" borderId="2" xfId="0" applyNumberFormat="1" applyFont="1" applyBorder="1"/>
    <xf numFmtId="4" fontId="7" fillId="0" borderId="2" xfId="0" applyNumberFormat="1" applyFont="1" applyBorder="1"/>
    <xf numFmtId="4" fontId="1" fillId="0" borderId="2" xfId="0" applyNumberFormat="1" applyFont="1" applyBorder="1"/>
    <xf numFmtId="4" fontId="8" fillId="0" borderId="2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9" fillId="0" borderId="3" xfId="0" applyFont="1" applyBorder="1" applyAlignment="1">
      <alignment horizontal="center" vertical="center" textRotation="90" wrapText="1"/>
    </xf>
    <xf numFmtId="0" fontId="0" fillId="0" borderId="4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4"/>
  <sheetViews>
    <sheetView tabSelected="1" view="pageBreakPreview" topLeftCell="A318" zoomScaleSheetLayoutView="100" workbookViewId="0">
      <selection activeCell="G202" sqref="G202"/>
    </sheetView>
  </sheetViews>
  <sheetFormatPr defaultRowHeight="15"/>
  <cols>
    <col min="1" max="1" width="33.28515625" customWidth="1"/>
    <col min="2" max="2" width="7.28515625" customWidth="1"/>
    <col min="3" max="3" width="6.140625" customWidth="1"/>
    <col min="4" max="4" width="5.42578125" customWidth="1"/>
    <col min="6" max="6" width="5.140625" customWidth="1"/>
    <col min="7" max="8" width="13.5703125" customWidth="1"/>
    <col min="9" max="10" width="14.42578125" customWidth="1"/>
  </cols>
  <sheetData>
    <row r="1" spans="1:10">
      <c r="C1" s="4"/>
      <c r="D1" s="79" t="s">
        <v>251</v>
      </c>
      <c r="E1" s="79"/>
      <c r="F1" s="79"/>
      <c r="G1" s="79"/>
      <c r="H1" s="40"/>
      <c r="I1" s="40"/>
      <c r="J1" s="40"/>
    </row>
    <row r="2" spans="1:10">
      <c r="C2" s="5"/>
      <c r="D2" s="82" t="s">
        <v>94</v>
      </c>
      <c r="E2" s="82"/>
      <c r="F2" s="82"/>
      <c r="G2" s="82"/>
      <c r="H2" s="43"/>
      <c r="I2" s="43"/>
      <c r="J2" s="43"/>
    </row>
    <row r="3" spans="1:10">
      <c r="C3" s="5"/>
      <c r="D3" s="82" t="s">
        <v>95</v>
      </c>
      <c r="E3" s="82"/>
      <c r="F3" s="82"/>
      <c r="G3" s="82"/>
      <c r="H3" s="43"/>
      <c r="I3" s="43"/>
      <c r="J3" s="43"/>
    </row>
    <row r="4" spans="1:10">
      <c r="C4" s="5"/>
      <c r="D4" s="82" t="s">
        <v>96</v>
      </c>
      <c r="E4" s="82"/>
      <c r="F4" s="82"/>
      <c r="G4" s="82"/>
      <c r="H4" s="43"/>
      <c r="I4" s="43"/>
      <c r="J4" s="43"/>
    </row>
    <row r="5" spans="1:10">
      <c r="C5" s="5"/>
      <c r="D5" s="82" t="s">
        <v>97</v>
      </c>
      <c r="E5" s="82"/>
      <c r="F5" s="82"/>
      <c r="G5" s="82"/>
      <c r="H5" s="43"/>
      <c r="I5" s="43"/>
      <c r="J5" s="43"/>
    </row>
    <row r="6" spans="1:10" ht="15" customHeight="1">
      <c r="C6" s="6"/>
      <c r="D6" s="80" t="s">
        <v>230</v>
      </c>
      <c r="E6" s="80"/>
      <c r="F6" s="80"/>
      <c r="G6" s="80"/>
      <c r="H6" s="41"/>
      <c r="I6" s="41"/>
      <c r="J6" s="41"/>
    </row>
    <row r="7" spans="1:10" ht="15" customHeight="1">
      <c r="C7" s="6"/>
      <c r="D7" s="80" t="s">
        <v>249</v>
      </c>
      <c r="E7" s="80"/>
      <c r="F7" s="80"/>
      <c r="G7" s="80"/>
      <c r="H7" s="41"/>
      <c r="I7" s="41"/>
      <c r="J7" s="41"/>
    </row>
    <row r="8" spans="1:10" ht="15" customHeight="1">
      <c r="C8" s="6"/>
      <c r="D8" s="80"/>
      <c r="E8" s="80"/>
      <c r="F8" s="80"/>
      <c r="G8" s="80"/>
      <c r="H8" s="41"/>
      <c r="I8" s="41"/>
      <c r="J8" s="41"/>
    </row>
    <row r="9" spans="1:10" ht="29.25" customHeight="1">
      <c r="C9" s="6"/>
      <c r="D9" s="80"/>
      <c r="E9" s="80"/>
      <c r="F9" s="80"/>
      <c r="G9" s="80"/>
      <c r="H9" s="41"/>
      <c r="I9" s="41"/>
      <c r="J9" s="41"/>
    </row>
    <row r="11" spans="1:10" ht="18.75">
      <c r="A11" s="81" t="s">
        <v>92</v>
      </c>
      <c r="B11" s="81"/>
      <c r="C11" s="81"/>
      <c r="D11" s="81"/>
      <c r="E11" s="81"/>
      <c r="F11" s="81"/>
      <c r="G11" s="81"/>
      <c r="H11" s="42"/>
      <c r="I11" s="42"/>
      <c r="J11" s="42"/>
    </row>
    <row r="12" spans="1:10" ht="18.75">
      <c r="A12" s="81" t="s">
        <v>93</v>
      </c>
      <c r="B12" s="81"/>
      <c r="C12" s="81"/>
      <c r="D12" s="81"/>
      <c r="E12" s="81"/>
      <c r="F12" s="81"/>
      <c r="G12" s="81"/>
      <c r="H12" s="42"/>
      <c r="I12" s="42"/>
      <c r="J12" s="42"/>
    </row>
    <row r="13" spans="1:10" ht="18.75">
      <c r="A13" s="81" t="s">
        <v>210</v>
      </c>
      <c r="B13" s="81"/>
      <c r="C13" s="81"/>
      <c r="D13" s="81"/>
      <c r="E13" s="81"/>
      <c r="F13" s="81"/>
      <c r="G13" s="81"/>
      <c r="H13" s="42"/>
      <c r="I13" s="42"/>
      <c r="J13" s="42"/>
    </row>
    <row r="14" spans="1:10" ht="15" customHeight="1">
      <c r="A14" s="87" t="s">
        <v>87</v>
      </c>
      <c r="B14" s="83" t="s">
        <v>88</v>
      </c>
      <c r="C14" s="83" t="s">
        <v>89</v>
      </c>
      <c r="D14" s="83" t="s">
        <v>90</v>
      </c>
      <c r="E14" s="83" t="s">
        <v>198</v>
      </c>
      <c r="F14" s="83" t="s">
        <v>91</v>
      </c>
      <c r="G14" s="85" t="s">
        <v>201</v>
      </c>
      <c r="H14" s="86"/>
    </row>
    <row r="15" spans="1:10" ht="111" customHeight="1">
      <c r="A15" s="88"/>
      <c r="B15" s="88"/>
      <c r="C15" s="84"/>
      <c r="D15" s="84"/>
      <c r="E15" s="84"/>
      <c r="F15" s="84"/>
      <c r="G15" s="13" t="s">
        <v>208</v>
      </c>
      <c r="H15" s="13" t="s">
        <v>209</v>
      </c>
      <c r="I15" s="44"/>
      <c r="J15" s="44"/>
    </row>
    <row r="16" spans="1:10" ht="15" customHeight="1">
      <c r="A16" s="1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60">
        <v>7</v>
      </c>
      <c r="H16" s="14">
        <v>8</v>
      </c>
      <c r="I16" s="45"/>
      <c r="J16" s="45"/>
    </row>
    <row r="17" spans="1:10" ht="38.25">
      <c r="A17" s="2" t="s">
        <v>100</v>
      </c>
      <c r="B17" s="22">
        <v>901</v>
      </c>
      <c r="C17" s="22"/>
      <c r="D17" s="22"/>
      <c r="E17" s="22"/>
      <c r="F17" s="22"/>
      <c r="G17" s="61">
        <f>G18</f>
        <v>2129600</v>
      </c>
      <c r="H17" s="25">
        <f>H18</f>
        <v>2236200</v>
      </c>
      <c r="I17" s="46"/>
      <c r="J17" s="46"/>
    </row>
    <row r="18" spans="1:10">
      <c r="A18" s="8" t="s">
        <v>0</v>
      </c>
      <c r="B18" s="17">
        <v>901</v>
      </c>
      <c r="C18" s="18" t="s">
        <v>101</v>
      </c>
      <c r="D18" s="18"/>
      <c r="E18" s="18"/>
      <c r="F18" s="18"/>
      <c r="G18" s="62">
        <f>SUM(G19,G25,G31)</f>
        <v>2129600</v>
      </c>
      <c r="H18" s="27">
        <f>SUM(H19,H25,H31)</f>
        <v>2236200</v>
      </c>
      <c r="I18" s="47"/>
      <c r="J18" s="47"/>
    </row>
    <row r="19" spans="1:10" ht="51">
      <c r="A19" s="9" t="s">
        <v>1</v>
      </c>
      <c r="B19" s="20">
        <v>901</v>
      </c>
      <c r="C19" s="21" t="s">
        <v>101</v>
      </c>
      <c r="D19" s="21" t="s">
        <v>102</v>
      </c>
      <c r="E19" s="21"/>
      <c r="F19" s="21"/>
      <c r="G19" s="63">
        <f>G20</f>
        <v>1200600</v>
      </c>
      <c r="H19" s="24">
        <f>H20</f>
        <v>1260700</v>
      </c>
      <c r="I19" s="48"/>
      <c r="J19" s="48"/>
    </row>
    <row r="20" spans="1:10" ht="63.75">
      <c r="A20" s="2" t="s">
        <v>2</v>
      </c>
      <c r="B20" s="22">
        <v>901</v>
      </c>
      <c r="C20" s="23" t="s">
        <v>101</v>
      </c>
      <c r="D20" s="23" t="s">
        <v>102</v>
      </c>
      <c r="E20" s="23" t="s">
        <v>103</v>
      </c>
      <c r="F20" s="23"/>
      <c r="G20" s="61">
        <f t="shared" ref="G20:H23" si="0">G21</f>
        <v>1200600</v>
      </c>
      <c r="H20" s="25">
        <f t="shared" si="0"/>
        <v>1260700</v>
      </c>
      <c r="I20" s="46"/>
      <c r="J20" s="46"/>
    </row>
    <row r="21" spans="1:10">
      <c r="A21" s="3" t="s">
        <v>3</v>
      </c>
      <c r="B21" s="16">
        <v>901</v>
      </c>
      <c r="C21" s="19" t="s">
        <v>101</v>
      </c>
      <c r="D21" s="19" t="s">
        <v>102</v>
      </c>
      <c r="E21" s="19" t="s">
        <v>104</v>
      </c>
      <c r="F21" s="19"/>
      <c r="G21" s="64">
        <f t="shared" si="0"/>
        <v>1200600</v>
      </c>
      <c r="H21" s="26">
        <f t="shared" si="0"/>
        <v>1260700</v>
      </c>
      <c r="I21" s="49"/>
      <c r="J21" s="49"/>
    </row>
    <row r="22" spans="1:10" ht="83.25" customHeight="1">
      <c r="A22" s="3" t="s">
        <v>4</v>
      </c>
      <c r="B22" s="16">
        <v>901</v>
      </c>
      <c r="C22" s="19" t="s">
        <v>101</v>
      </c>
      <c r="D22" s="19" t="s">
        <v>102</v>
      </c>
      <c r="E22" s="19" t="s">
        <v>104</v>
      </c>
      <c r="F22" s="19" t="s">
        <v>105</v>
      </c>
      <c r="G22" s="64">
        <f t="shared" si="0"/>
        <v>1200600</v>
      </c>
      <c r="H22" s="26">
        <f t="shared" si="0"/>
        <v>1260700</v>
      </c>
      <c r="I22" s="49"/>
      <c r="J22" s="49"/>
    </row>
    <row r="23" spans="1:10" ht="38.25">
      <c r="A23" s="3" t="s">
        <v>212</v>
      </c>
      <c r="B23" s="16">
        <v>901</v>
      </c>
      <c r="C23" s="19" t="s">
        <v>101</v>
      </c>
      <c r="D23" s="19" t="s">
        <v>102</v>
      </c>
      <c r="E23" s="19" t="s">
        <v>104</v>
      </c>
      <c r="F23" s="19" t="s">
        <v>106</v>
      </c>
      <c r="G23" s="64">
        <f t="shared" si="0"/>
        <v>1200600</v>
      </c>
      <c r="H23" s="26">
        <f t="shared" si="0"/>
        <v>1260700</v>
      </c>
      <c r="I23" s="49"/>
      <c r="J23" s="49"/>
    </row>
    <row r="24" spans="1:10">
      <c r="A24" s="3" t="s">
        <v>5</v>
      </c>
      <c r="B24" s="16">
        <v>901</v>
      </c>
      <c r="C24" s="19" t="s">
        <v>101</v>
      </c>
      <c r="D24" s="19" t="s">
        <v>102</v>
      </c>
      <c r="E24" s="19" t="s">
        <v>104</v>
      </c>
      <c r="F24" s="19" t="s">
        <v>107</v>
      </c>
      <c r="G24" s="64">
        <v>1200600</v>
      </c>
      <c r="H24" s="26">
        <v>1260700</v>
      </c>
      <c r="I24" s="49"/>
      <c r="J24" s="49"/>
    </row>
    <row r="25" spans="1:10" ht="73.5" customHeight="1">
      <c r="A25" s="9" t="s">
        <v>6</v>
      </c>
      <c r="B25" s="20">
        <v>901</v>
      </c>
      <c r="C25" s="21" t="s">
        <v>101</v>
      </c>
      <c r="D25" s="21" t="s">
        <v>108</v>
      </c>
      <c r="E25" s="21"/>
      <c r="F25" s="21"/>
      <c r="G25" s="63">
        <f t="shared" ref="G25:H28" si="1">G26</f>
        <v>307000</v>
      </c>
      <c r="H25" s="24">
        <f t="shared" si="1"/>
        <v>322400</v>
      </c>
      <c r="I25" s="48"/>
      <c r="J25" s="48"/>
    </row>
    <row r="26" spans="1:10" ht="69.75" customHeight="1">
      <c r="A26" s="2" t="s">
        <v>7</v>
      </c>
      <c r="B26" s="22">
        <v>901</v>
      </c>
      <c r="C26" s="23" t="s">
        <v>101</v>
      </c>
      <c r="D26" s="23" t="s">
        <v>108</v>
      </c>
      <c r="E26" s="23" t="s">
        <v>103</v>
      </c>
      <c r="F26" s="23"/>
      <c r="G26" s="61">
        <f t="shared" si="1"/>
        <v>307000</v>
      </c>
      <c r="H26" s="25">
        <f t="shared" si="1"/>
        <v>322400</v>
      </c>
      <c r="I26" s="46"/>
      <c r="J26" s="46"/>
    </row>
    <row r="27" spans="1:10">
      <c r="A27" s="3" t="s">
        <v>8</v>
      </c>
      <c r="B27" s="16">
        <v>901</v>
      </c>
      <c r="C27" s="19" t="s">
        <v>101</v>
      </c>
      <c r="D27" s="19" t="s">
        <v>108</v>
      </c>
      <c r="E27" s="19" t="s">
        <v>109</v>
      </c>
      <c r="F27" s="19"/>
      <c r="G27" s="64">
        <f t="shared" si="1"/>
        <v>307000</v>
      </c>
      <c r="H27" s="64">
        <f t="shared" si="1"/>
        <v>322400</v>
      </c>
      <c r="I27" s="49"/>
      <c r="J27" s="49"/>
    </row>
    <row r="28" spans="1:10" ht="76.5">
      <c r="A28" s="3" t="s">
        <v>4</v>
      </c>
      <c r="B28" s="16">
        <v>901</v>
      </c>
      <c r="C28" s="19" t="s">
        <v>101</v>
      </c>
      <c r="D28" s="19" t="s">
        <v>108</v>
      </c>
      <c r="E28" s="19" t="s">
        <v>109</v>
      </c>
      <c r="F28" s="19" t="s">
        <v>105</v>
      </c>
      <c r="G28" s="64">
        <f t="shared" si="1"/>
        <v>307000</v>
      </c>
      <c r="H28" s="26">
        <f t="shared" si="1"/>
        <v>322400</v>
      </c>
      <c r="I28" s="49"/>
      <c r="J28" s="49"/>
    </row>
    <row r="29" spans="1:10" ht="38.25">
      <c r="A29" s="3" t="s">
        <v>212</v>
      </c>
      <c r="B29" s="16">
        <v>901</v>
      </c>
      <c r="C29" s="19" t="s">
        <v>101</v>
      </c>
      <c r="D29" s="19" t="s">
        <v>108</v>
      </c>
      <c r="E29" s="19" t="s">
        <v>109</v>
      </c>
      <c r="F29" s="19" t="s">
        <v>106</v>
      </c>
      <c r="G29" s="64">
        <f>SUM(G30:G30)</f>
        <v>307000</v>
      </c>
      <c r="H29" s="26">
        <f>SUM(H30:H30)</f>
        <v>322400</v>
      </c>
      <c r="I29" s="49"/>
      <c r="J29" s="49"/>
    </row>
    <row r="30" spans="1:10">
      <c r="A30" s="3" t="s">
        <v>5</v>
      </c>
      <c r="B30" s="16">
        <v>901</v>
      </c>
      <c r="C30" s="19" t="s">
        <v>101</v>
      </c>
      <c r="D30" s="19" t="s">
        <v>108</v>
      </c>
      <c r="E30" s="19" t="s">
        <v>109</v>
      </c>
      <c r="F30" s="19" t="s">
        <v>107</v>
      </c>
      <c r="G30" s="64">
        <v>307000</v>
      </c>
      <c r="H30" s="26">
        <v>322400</v>
      </c>
      <c r="I30" s="49"/>
      <c r="J30" s="49"/>
    </row>
    <row r="31" spans="1:10" ht="42.75" customHeight="1">
      <c r="A31" s="9" t="s">
        <v>15</v>
      </c>
      <c r="B31" s="20">
        <v>901</v>
      </c>
      <c r="C31" s="21" t="s">
        <v>101</v>
      </c>
      <c r="D31" s="21" t="s">
        <v>115</v>
      </c>
      <c r="E31" s="21"/>
      <c r="F31" s="21"/>
      <c r="G31" s="63">
        <f t="shared" ref="G31:H35" si="2">G32</f>
        <v>622000</v>
      </c>
      <c r="H31" s="24">
        <f t="shared" si="2"/>
        <v>653100</v>
      </c>
      <c r="I31" s="48"/>
      <c r="J31" s="48"/>
    </row>
    <row r="32" spans="1:10" ht="63.75">
      <c r="A32" s="2" t="s">
        <v>2</v>
      </c>
      <c r="B32" s="22">
        <v>901</v>
      </c>
      <c r="C32" s="23" t="s">
        <v>101</v>
      </c>
      <c r="D32" s="23" t="s">
        <v>115</v>
      </c>
      <c r="E32" s="22" t="s">
        <v>103</v>
      </c>
      <c r="F32" s="22"/>
      <c r="G32" s="61">
        <f t="shared" si="2"/>
        <v>622000</v>
      </c>
      <c r="H32" s="25">
        <f t="shared" si="2"/>
        <v>653100</v>
      </c>
      <c r="I32" s="46"/>
      <c r="J32" s="46"/>
    </row>
    <row r="33" spans="1:10">
      <c r="A33" s="3" t="s">
        <v>8</v>
      </c>
      <c r="B33" s="16">
        <v>901</v>
      </c>
      <c r="C33" s="19" t="s">
        <v>101</v>
      </c>
      <c r="D33" s="19" t="s">
        <v>115</v>
      </c>
      <c r="E33" s="16" t="s">
        <v>109</v>
      </c>
      <c r="F33" s="16"/>
      <c r="G33" s="64">
        <f t="shared" si="2"/>
        <v>622000</v>
      </c>
      <c r="H33" s="64">
        <f t="shared" si="2"/>
        <v>653100</v>
      </c>
      <c r="I33" s="49"/>
      <c r="J33" s="49"/>
    </row>
    <row r="34" spans="1:10" ht="76.5">
      <c r="A34" s="3" t="s">
        <v>4</v>
      </c>
      <c r="B34" s="16">
        <v>901</v>
      </c>
      <c r="C34" s="19" t="s">
        <v>101</v>
      </c>
      <c r="D34" s="19" t="s">
        <v>115</v>
      </c>
      <c r="E34" s="16" t="s">
        <v>109</v>
      </c>
      <c r="F34" s="16">
        <v>100</v>
      </c>
      <c r="G34" s="64">
        <f t="shared" si="2"/>
        <v>622000</v>
      </c>
      <c r="H34" s="26">
        <f t="shared" si="2"/>
        <v>653100</v>
      </c>
      <c r="I34" s="49"/>
      <c r="J34" s="49"/>
    </row>
    <row r="35" spans="1:10" ht="38.25">
      <c r="A35" s="3" t="s">
        <v>212</v>
      </c>
      <c r="B35" s="16">
        <v>901</v>
      </c>
      <c r="C35" s="19" t="s">
        <v>101</v>
      </c>
      <c r="D35" s="19" t="s">
        <v>115</v>
      </c>
      <c r="E35" s="16" t="s">
        <v>109</v>
      </c>
      <c r="F35" s="16">
        <v>120</v>
      </c>
      <c r="G35" s="64">
        <f t="shared" si="2"/>
        <v>622000</v>
      </c>
      <c r="H35" s="26">
        <f t="shared" si="2"/>
        <v>653100</v>
      </c>
      <c r="I35" s="49"/>
      <c r="J35" s="49"/>
    </row>
    <row r="36" spans="1:10">
      <c r="A36" s="3" t="s">
        <v>5</v>
      </c>
      <c r="B36" s="16">
        <v>901</v>
      </c>
      <c r="C36" s="19" t="s">
        <v>101</v>
      </c>
      <c r="D36" s="19" t="s">
        <v>115</v>
      </c>
      <c r="E36" s="16" t="s">
        <v>109</v>
      </c>
      <c r="F36" s="16">
        <v>121</v>
      </c>
      <c r="G36" s="64">
        <v>622000</v>
      </c>
      <c r="H36" s="26">
        <v>653100</v>
      </c>
      <c r="I36" s="49"/>
      <c r="J36" s="49"/>
    </row>
    <row r="37" spans="1:10" ht="63.75">
      <c r="A37" s="2" t="s">
        <v>116</v>
      </c>
      <c r="B37" s="22">
        <v>902</v>
      </c>
      <c r="C37" s="22"/>
      <c r="D37" s="22"/>
      <c r="E37" s="22"/>
      <c r="F37" s="22"/>
      <c r="G37" s="61">
        <f>SUM(G38,G89,G95,G103)</f>
        <v>16951100</v>
      </c>
      <c r="H37" s="61">
        <f>SUM(H38,H89,H95,H103)</f>
        <v>16819400</v>
      </c>
      <c r="I37" s="46"/>
      <c r="J37" s="46"/>
    </row>
    <row r="38" spans="1:10">
      <c r="A38" s="8" t="s">
        <v>0</v>
      </c>
      <c r="B38" s="17">
        <v>902</v>
      </c>
      <c r="C38" s="18" t="s">
        <v>101</v>
      </c>
      <c r="D38" s="18"/>
      <c r="E38" s="18"/>
      <c r="F38" s="18"/>
      <c r="G38" s="62">
        <f>SUM(G39,G69,G74)</f>
        <v>13966600</v>
      </c>
      <c r="H38" s="27">
        <f>SUM(H39,H69,H74,)</f>
        <v>14149400</v>
      </c>
      <c r="I38" s="47"/>
      <c r="J38" s="47"/>
    </row>
    <row r="39" spans="1:10" ht="76.5">
      <c r="A39" s="9" t="s">
        <v>16</v>
      </c>
      <c r="B39" s="20">
        <v>902</v>
      </c>
      <c r="C39" s="21" t="s">
        <v>101</v>
      </c>
      <c r="D39" s="21" t="s">
        <v>117</v>
      </c>
      <c r="E39" s="21"/>
      <c r="F39" s="21"/>
      <c r="G39" s="63">
        <f>SUM(G40,G52)</f>
        <v>10183500</v>
      </c>
      <c r="H39" s="24">
        <f>SUM(H40,H52)</f>
        <v>10228300</v>
      </c>
      <c r="I39" s="48"/>
      <c r="J39" s="48"/>
    </row>
    <row r="40" spans="1:10" ht="63.75">
      <c r="A40" s="2" t="s">
        <v>17</v>
      </c>
      <c r="B40" s="22">
        <v>902</v>
      </c>
      <c r="C40" s="23" t="s">
        <v>101</v>
      </c>
      <c r="D40" s="23" t="s">
        <v>117</v>
      </c>
      <c r="E40" s="23" t="s">
        <v>103</v>
      </c>
      <c r="F40" s="23"/>
      <c r="G40" s="61">
        <f>SUM(G41,G48)</f>
        <v>9655500</v>
      </c>
      <c r="H40" s="25">
        <f>SUM(H41,H48)</f>
        <v>9672300</v>
      </c>
      <c r="I40" s="46"/>
      <c r="J40" s="46"/>
    </row>
    <row r="41" spans="1:10">
      <c r="A41" s="3" t="s">
        <v>8</v>
      </c>
      <c r="B41" s="16">
        <v>902</v>
      </c>
      <c r="C41" s="19" t="s">
        <v>101</v>
      </c>
      <c r="D41" s="19" t="s">
        <v>117</v>
      </c>
      <c r="E41" s="19" t="s">
        <v>109</v>
      </c>
      <c r="F41" s="19"/>
      <c r="G41" s="64">
        <f>SUM(G42,G45)</f>
        <v>8454900</v>
      </c>
      <c r="H41" s="26">
        <f>SUM(H42,H45)</f>
        <v>8411600</v>
      </c>
      <c r="I41" s="49"/>
      <c r="J41" s="49"/>
    </row>
    <row r="42" spans="1:10" ht="76.5">
      <c r="A42" s="3" t="s">
        <v>4</v>
      </c>
      <c r="B42" s="16">
        <v>902</v>
      </c>
      <c r="C42" s="19" t="s">
        <v>101</v>
      </c>
      <c r="D42" s="19" t="s">
        <v>117</v>
      </c>
      <c r="E42" s="19" t="s">
        <v>109</v>
      </c>
      <c r="F42" s="19" t="s">
        <v>105</v>
      </c>
      <c r="G42" s="64">
        <f>G43</f>
        <v>8011000</v>
      </c>
      <c r="H42" s="26">
        <f>H43</f>
        <v>8411600</v>
      </c>
      <c r="I42" s="49"/>
      <c r="J42" s="49"/>
    </row>
    <row r="43" spans="1:10" ht="38.25">
      <c r="A43" s="3" t="s">
        <v>212</v>
      </c>
      <c r="B43" s="16">
        <v>902</v>
      </c>
      <c r="C43" s="19" t="s">
        <v>101</v>
      </c>
      <c r="D43" s="19" t="s">
        <v>117</v>
      </c>
      <c r="E43" s="19" t="s">
        <v>109</v>
      </c>
      <c r="F43" s="19" t="s">
        <v>106</v>
      </c>
      <c r="G43" s="64">
        <f>SUM(G44:G44)</f>
        <v>8011000</v>
      </c>
      <c r="H43" s="26">
        <f>SUM(H44:H44)</f>
        <v>8411600</v>
      </c>
      <c r="I43" s="49"/>
      <c r="J43" s="49"/>
    </row>
    <row r="44" spans="1:10">
      <c r="A44" s="3" t="s">
        <v>5</v>
      </c>
      <c r="B44" s="16">
        <v>902</v>
      </c>
      <c r="C44" s="19" t="s">
        <v>101</v>
      </c>
      <c r="D44" s="19" t="s">
        <v>117</v>
      </c>
      <c r="E44" s="19" t="s">
        <v>109</v>
      </c>
      <c r="F44" s="19" t="s">
        <v>107</v>
      </c>
      <c r="G44" s="64">
        <v>8011000</v>
      </c>
      <c r="H44" s="26">
        <v>8411600</v>
      </c>
      <c r="I44" s="49"/>
      <c r="J44" s="49"/>
    </row>
    <row r="45" spans="1:10" ht="38.25">
      <c r="A45" s="3" t="s">
        <v>11</v>
      </c>
      <c r="B45" s="16">
        <v>902</v>
      </c>
      <c r="C45" s="19" t="s">
        <v>101</v>
      </c>
      <c r="D45" s="19" t="s">
        <v>117</v>
      </c>
      <c r="E45" s="19" t="s">
        <v>109</v>
      </c>
      <c r="F45" s="19" t="s">
        <v>111</v>
      </c>
      <c r="G45" s="64">
        <f>G46</f>
        <v>443900</v>
      </c>
      <c r="H45" s="26">
        <f>H46</f>
        <v>0</v>
      </c>
      <c r="I45" s="49"/>
      <c r="J45" s="49"/>
    </row>
    <row r="46" spans="1:10" ht="38.25">
      <c r="A46" s="3" t="s">
        <v>12</v>
      </c>
      <c r="B46" s="16">
        <v>902</v>
      </c>
      <c r="C46" s="19" t="s">
        <v>101</v>
      </c>
      <c r="D46" s="19" t="s">
        <v>117</v>
      </c>
      <c r="E46" s="19" t="s">
        <v>109</v>
      </c>
      <c r="F46" s="19" t="s">
        <v>112</v>
      </c>
      <c r="G46" s="64">
        <f>SUM(G47:G47)</f>
        <v>443900</v>
      </c>
      <c r="H46" s="26">
        <f>SUM(H47:H47)</f>
        <v>0</v>
      </c>
      <c r="I46" s="49"/>
      <c r="J46" s="49"/>
    </row>
    <row r="47" spans="1:10" ht="38.25">
      <c r="A47" s="3" t="s">
        <v>14</v>
      </c>
      <c r="B47" s="16">
        <v>902</v>
      </c>
      <c r="C47" s="19" t="s">
        <v>101</v>
      </c>
      <c r="D47" s="19" t="s">
        <v>117</v>
      </c>
      <c r="E47" s="19" t="s">
        <v>109</v>
      </c>
      <c r="F47" s="19" t="s">
        <v>114</v>
      </c>
      <c r="G47" s="64">
        <v>443900</v>
      </c>
      <c r="H47" s="26"/>
      <c r="I47" s="49"/>
      <c r="J47" s="49"/>
    </row>
    <row r="48" spans="1:10" ht="38.25">
      <c r="A48" s="3" t="s">
        <v>119</v>
      </c>
      <c r="B48" s="16">
        <v>902</v>
      </c>
      <c r="C48" s="19" t="s">
        <v>101</v>
      </c>
      <c r="D48" s="19" t="s">
        <v>117</v>
      </c>
      <c r="E48" s="19" t="s">
        <v>118</v>
      </c>
      <c r="F48" s="19"/>
      <c r="G48" s="64">
        <f t="shared" ref="G48:H50" si="3">G49</f>
        <v>1200600</v>
      </c>
      <c r="H48" s="26">
        <f t="shared" si="3"/>
        <v>1260700</v>
      </c>
      <c r="I48" s="49"/>
      <c r="J48" s="49"/>
    </row>
    <row r="49" spans="1:10" ht="76.5">
      <c r="A49" s="3" t="s">
        <v>4</v>
      </c>
      <c r="B49" s="16">
        <v>902</v>
      </c>
      <c r="C49" s="19" t="s">
        <v>101</v>
      </c>
      <c r="D49" s="19" t="s">
        <v>117</v>
      </c>
      <c r="E49" s="19" t="s">
        <v>118</v>
      </c>
      <c r="F49" s="19" t="s">
        <v>105</v>
      </c>
      <c r="G49" s="64">
        <f t="shared" si="3"/>
        <v>1200600</v>
      </c>
      <c r="H49" s="26">
        <f t="shared" si="3"/>
        <v>1260700</v>
      </c>
      <c r="I49" s="49"/>
      <c r="J49" s="49"/>
    </row>
    <row r="50" spans="1:10" ht="38.25">
      <c r="A50" s="3" t="s">
        <v>212</v>
      </c>
      <c r="B50" s="16">
        <v>902</v>
      </c>
      <c r="C50" s="19" t="s">
        <v>101</v>
      </c>
      <c r="D50" s="19" t="s">
        <v>117</v>
      </c>
      <c r="E50" s="19" t="s">
        <v>118</v>
      </c>
      <c r="F50" s="19" t="s">
        <v>106</v>
      </c>
      <c r="G50" s="64">
        <f t="shared" si="3"/>
        <v>1200600</v>
      </c>
      <c r="H50" s="26">
        <f t="shared" si="3"/>
        <v>1260700</v>
      </c>
      <c r="I50" s="49"/>
      <c r="J50" s="49"/>
    </row>
    <row r="51" spans="1:10">
      <c r="A51" s="3" t="s">
        <v>5</v>
      </c>
      <c r="B51" s="16">
        <v>902</v>
      </c>
      <c r="C51" s="19" t="s">
        <v>101</v>
      </c>
      <c r="D51" s="19" t="s">
        <v>117</v>
      </c>
      <c r="E51" s="19" t="s">
        <v>118</v>
      </c>
      <c r="F51" s="19" t="s">
        <v>107</v>
      </c>
      <c r="G51" s="64">
        <v>1200600</v>
      </c>
      <c r="H51" s="26">
        <v>1260700</v>
      </c>
      <c r="I51" s="49"/>
      <c r="J51" s="49"/>
    </row>
    <row r="52" spans="1:10">
      <c r="A52" s="8" t="s">
        <v>18</v>
      </c>
      <c r="B52" s="17">
        <v>902</v>
      </c>
      <c r="C52" s="18" t="s">
        <v>101</v>
      </c>
      <c r="D52" s="18" t="s">
        <v>117</v>
      </c>
      <c r="E52" s="18" t="s">
        <v>120</v>
      </c>
      <c r="F52" s="18"/>
      <c r="G52" s="62">
        <f>G53</f>
        <v>528000</v>
      </c>
      <c r="H52" s="27">
        <f>H53</f>
        <v>556000</v>
      </c>
      <c r="I52" s="47"/>
      <c r="J52" s="47"/>
    </row>
    <row r="53" spans="1:10" ht="144" customHeight="1">
      <c r="A53" s="2" t="s">
        <v>19</v>
      </c>
      <c r="B53" s="22">
        <v>902</v>
      </c>
      <c r="C53" s="23" t="s">
        <v>101</v>
      </c>
      <c r="D53" s="23" t="s">
        <v>117</v>
      </c>
      <c r="E53" s="23" t="s">
        <v>121</v>
      </c>
      <c r="F53" s="23"/>
      <c r="G53" s="61">
        <f>SUM(G54,G61)</f>
        <v>528000</v>
      </c>
      <c r="H53" s="25">
        <f>SUM(H54,H61)</f>
        <v>556000</v>
      </c>
      <c r="I53" s="46"/>
      <c r="J53" s="46"/>
    </row>
    <row r="54" spans="1:10" ht="297">
      <c r="A54" s="8" t="s">
        <v>20</v>
      </c>
      <c r="B54" s="17">
        <v>902</v>
      </c>
      <c r="C54" s="18" t="s">
        <v>101</v>
      </c>
      <c r="D54" s="18" t="s">
        <v>117</v>
      </c>
      <c r="E54" s="18" t="s">
        <v>122</v>
      </c>
      <c r="F54" s="18"/>
      <c r="G54" s="62">
        <f>SUM(G55,G58)</f>
        <v>264000</v>
      </c>
      <c r="H54" s="27">
        <f>SUM(H55,H58)</f>
        <v>278000</v>
      </c>
      <c r="I54" s="47"/>
      <c r="J54" s="47"/>
    </row>
    <row r="55" spans="1:10" ht="76.5">
      <c r="A55" s="3" t="s">
        <v>4</v>
      </c>
      <c r="B55" s="16">
        <v>902</v>
      </c>
      <c r="C55" s="19" t="s">
        <v>101</v>
      </c>
      <c r="D55" s="19" t="s">
        <v>117</v>
      </c>
      <c r="E55" s="19" t="s">
        <v>122</v>
      </c>
      <c r="F55" s="19" t="s">
        <v>105</v>
      </c>
      <c r="G55" s="64">
        <f>G56</f>
        <v>246900</v>
      </c>
      <c r="H55" s="26">
        <f>H56</f>
        <v>259200</v>
      </c>
      <c r="I55" s="49"/>
      <c r="J55" s="49"/>
    </row>
    <row r="56" spans="1:10" ht="25.5">
      <c r="A56" s="3" t="s">
        <v>9</v>
      </c>
      <c r="B56" s="16">
        <v>902</v>
      </c>
      <c r="C56" s="19" t="s">
        <v>101</v>
      </c>
      <c r="D56" s="19" t="s">
        <v>117</v>
      </c>
      <c r="E56" s="19" t="s">
        <v>122</v>
      </c>
      <c r="F56" s="19" t="s">
        <v>106</v>
      </c>
      <c r="G56" s="64">
        <f>G57</f>
        <v>246900</v>
      </c>
      <c r="H56" s="26">
        <f>H57</f>
        <v>259200</v>
      </c>
      <c r="I56" s="49"/>
      <c r="J56" s="49"/>
    </row>
    <row r="57" spans="1:10">
      <c r="A57" s="3" t="s">
        <v>5</v>
      </c>
      <c r="B57" s="16">
        <v>902</v>
      </c>
      <c r="C57" s="19" t="s">
        <v>101</v>
      </c>
      <c r="D57" s="19" t="s">
        <v>117</v>
      </c>
      <c r="E57" s="19" t="s">
        <v>122</v>
      </c>
      <c r="F57" s="19" t="s">
        <v>107</v>
      </c>
      <c r="G57" s="64">
        <v>246900</v>
      </c>
      <c r="H57" s="26">
        <v>259200</v>
      </c>
      <c r="I57" s="49"/>
      <c r="J57" s="49"/>
    </row>
    <row r="58" spans="1:10" ht="38.25">
      <c r="A58" s="3" t="s">
        <v>11</v>
      </c>
      <c r="B58" s="16">
        <v>902</v>
      </c>
      <c r="C58" s="19" t="s">
        <v>101</v>
      </c>
      <c r="D58" s="19" t="s">
        <v>117</v>
      </c>
      <c r="E58" s="19" t="s">
        <v>122</v>
      </c>
      <c r="F58" s="19" t="s">
        <v>111</v>
      </c>
      <c r="G58" s="64">
        <f>G59</f>
        <v>17100</v>
      </c>
      <c r="H58" s="26">
        <f>H59</f>
        <v>18800</v>
      </c>
      <c r="I58" s="49"/>
      <c r="J58" s="49"/>
    </row>
    <row r="59" spans="1:10" ht="38.25">
      <c r="A59" s="3" t="s">
        <v>12</v>
      </c>
      <c r="B59" s="16">
        <v>902</v>
      </c>
      <c r="C59" s="19" t="s">
        <v>101</v>
      </c>
      <c r="D59" s="19" t="s">
        <v>117</v>
      </c>
      <c r="E59" s="19" t="s">
        <v>122</v>
      </c>
      <c r="F59" s="19" t="s">
        <v>112</v>
      </c>
      <c r="G59" s="64">
        <f>G60</f>
        <v>17100</v>
      </c>
      <c r="H59" s="26">
        <f>H60</f>
        <v>18800</v>
      </c>
      <c r="I59" s="49"/>
      <c r="J59" s="49"/>
    </row>
    <row r="60" spans="1:10" ht="38.25">
      <c r="A60" s="3" t="s">
        <v>14</v>
      </c>
      <c r="B60" s="16">
        <v>902</v>
      </c>
      <c r="C60" s="19" t="s">
        <v>101</v>
      </c>
      <c r="D60" s="19" t="s">
        <v>117</v>
      </c>
      <c r="E60" s="19" t="s">
        <v>122</v>
      </c>
      <c r="F60" s="19" t="s">
        <v>114</v>
      </c>
      <c r="G60" s="64">
        <v>17100</v>
      </c>
      <c r="H60" s="26">
        <v>18800</v>
      </c>
      <c r="I60" s="49"/>
      <c r="J60" s="49"/>
    </row>
    <row r="61" spans="1:10" ht="56.25" customHeight="1">
      <c r="A61" s="8" t="s">
        <v>21</v>
      </c>
      <c r="B61" s="17">
        <v>902</v>
      </c>
      <c r="C61" s="18" t="s">
        <v>101</v>
      </c>
      <c r="D61" s="18" t="s">
        <v>117</v>
      </c>
      <c r="E61" s="18" t="s">
        <v>123</v>
      </c>
      <c r="F61" s="18"/>
      <c r="G61" s="62">
        <f>SUM(G62,G65)</f>
        <v>264000</v>
      </c>
      <c r="H61" s="27">
        <f>SUM(H62,H65)</f>
        <v>278000</v>
      </c>
      <c r="I61" s="47"/>
      <c r="J61" s="47"/>
    </row>
    <row r="62" spans="1:10" ht="87" customHeight="1">
      <c r="A62" s="3" t="s">
        <v>4</v>
      </c>
      <c r="B62" s="16">
        <v>902</v>
      </c>
      <c r="C62" s="19" t="s">
        <v>101</v>
      </c>
      <c r="D62" s="19" t="s">
        <v>117</v>
      </c>
      <c r="E62" s="19" t="s">
        <v>123</v>
      </c>
      <c r="F62" s="19" t="s">
        <v>105</v>
      </c>
      <c r="G62" s="64">
        <f>G63</f>
        <v>246900</v>
      </c>
      <c r="H62" s="26">
        <f>H63</f>
        <v>259200</v>
      </c>
      <c r="I62" s="49"/>
      <c r="J62" s="49"/>
    </row>
    <row r="63" spans="1:10" ht="38.25">
      <c r="A63" s="3" t="s">
        <v>212</v>
      </c>
      <c r="B63" s="16">
        <v>902</v>
      </c>
      <c r="C63" s="19" t="s">
        <v>101</v>
      </c>
      <c r="D63" s="19" t="s">
        <v>117</v>
      </c>
      <c r="E63" s="19" t="s">
        <v>123</v>
      </c>
      <c r="F63" s="19" t="s">
        <v>106</v>
      </c>
      <c r="G63" s="64">
        <f>G64</f>
        <v>246900</v>
      </c>
      <c r="H63" s="26">
        <f>H64</f>
        <v>259200</v>
      </c>
      <c r="I63" s="49"/>
      <c r="J63" s="49"/>
    </row>
    <row r="64" spans="1:10">
      <c r="A64" s="3" t="s">
        <v>5</v>
      </c>
      <c r="B64" s="16">
        <v>902</v>
      </c>
      <c r="C64" s="19" t="s">
        <v>101</v>
      </c>
      <c r="D64" s="19" t="s">
        <v>117</v>
      </c>
      <c r="E64" s="19" t="s">
        <v>123</v>
      </c>
      <c r="F64" s="19" t="s">
        <v>107</v>
      </c>
      <c r="G64" s="64">
        <v>246900</v>
      </c>
      <c r="H64" s="26">
        <v>259200</v>
      </c>
      <c r="I64" s="49"/>
      <c r="J64" s="49"/>
    </row>
    <row r="65" spans="1:10" ht="38.25">
      <c r="A65" s="3" t="s">
        <v>11</v>
      </c>
      <c r="B65" s="16">
        <v>902</v>
      </c>
      <c r="C65" s="19" t="s">
        <v>101</v>
      </c>
      <c r="D65" s="19" t="s">
        <v>117</v>
      </c>
      <c r="E65" s="19" t="s">
        <v>123</v>
      </c>
      <c r="F65" s="19" t="s">
        <v>111</v>
      </c>
      <c r="G65" s="64">
        <f>G66</f>
        <v>17100</v>
      </c>
      <c r="H65" s="26">
        <f>H66</f>
        <v>18800</v>
      </c>
      <c r="I65" s="49"/>
      <c r="J65" s="49"/>
    </row>
    <row r="66" spans="1:10" ht="38.25">
      <c r="A66" s="3" t="s">
        <v>12</v>
      </c>
      <c r="B66" s="16">
        <v>902</v>
      </c>
      <c r="C66" s="19" t="s">
        <v>101</v>
      </c>
      <c r="D66" s="19" t="s">
        <v>117</v>
      </c>
      <c r="E66" s="19" t="s">
        <v>123</v>
      </c>
      <c r="F66" s="19" t="s">
        <v>112</v>
      </c>
      <c r="G66" s="64">
        <f>SUM(G67:G68)</f>
        <v>17100</v>
      </c>
      <c r="H66" s="26">
        <f>SUM(H67:H68)</f>
        <v>18800</v>
      </c>
      <c r="I66" s="49"/>
      <c r="J66" s="49"/>
    </row>
    <row r="67" spans="1:10" ht="38.25">
      <c r="A67" s="3" t="s">
        <v>13</v>
      </c>
      <c r="B67" s="16">
        <v>902</v>
      </c>
      <c r="C67" s="19" t="s">
        <v>101</v>
      </c>
      <c r="D67" s="19" t="s">
        <v>117</v>
      </c>
      <c r="E67" s="19" t="s">
        <v>123</v>
      </c>
      <c r="F67" s="19" t="s">
        <v>113</v>
      </c>
      <c r="G67" s="64">
        <v>3500</v>
      </c>
      <c r="H67" s="26">
        <v>5000</v>
      </c>
      <c r="I67" s="49"/>
      <c r="J67" s="49"/>
    </row>
    <row r="68" spans="1:10" ht="38.25">
      <c r="A68" s="3" t="s">
        <v>14</v>
      </c>
      <c r="B68" s="16">
        <v>902</v>
      </c>
      <c r="C68" s="19" t="s">
        <v>101</v>
      </c>
      <c r="D68" s="19" t="s">
        <v>117</v>
      </c>
      <c r="E68" s="19" t="s">
        <v>123</v>
      </c>
      <c r="F68" s="19" t="s">
        <v>114</v>
      </c>
      <c r="G68" s="64">
        <v>13600</v>
      </c>
      <c r="H68" s="26">
        <v>13800</v>
      </c>
      <c r="I68" s="49"/>
      <c r="J68" s="49"/>
    </row>
    <row r="69" spans="1:10">
      <c r="A69" s="9" t="s">
        <v>22</v>
      </c>
      <c r="B69" s="20">
        <v>902</v>
      </c>
      <c r="C69" s="21" t="s">
        <v>101</v>
      </c>
      <c r="D69" s="21" t="s">
        <v>125</v>
      </c>
      <c r="E69" s="21"/>
      <c r="F69" s="21"/>
      <c r="G69" s="63">
        <f t="shared" ref="G69:H72" si="4">G70</f>
        <v>300000</v>
      </c>
      <c r="H69" s="24">
        <f t="shared" si="4"/>
        <v>300000</v>
      </c>
      <c r="I69" s="48"/>
      <c r="J69" s="48"/>
    </row>
    <row r="70" spans="1:10">
      <c r="A70" s="2" t="s">
        <v>22</v>
      </c>
      <c r="B70" s="22">
        <v>902</v>
      </c>
      <c r="C70" s="23" t="s">
        <v>101</v>
      </c>
      <c r="D70" s="23" t="s">
        <v>125</v>
      </c>
      <c r="E70" s="23" t="s">
        <v>126</v>
      </c>
      <c r="F70" s="23"/>
      <c r="G70" s="61">
        <f t="shared" si="4"/>
        <v>300000</v>
      </c>
      <c r="H70" s="25">
        <f t="shared" si="4"/>
        <v>300000</v>
      </c>
      <c r="I70" s="46"/>
      <c r="J70" s="46"/>
    </row>
    <row r="71" spans="1:10" ht="25.5">
      <c r="A71" s="3" t="s">
        <v>23</v>
      </c>
      <c r="B71" s="16">
        <v>902</v>
      </c>
      <c r="C71" s="19" t="s">
        <v>101</v>
      </c>
      <c r="D71" s="19" t="s">
        <v>125</v>
      </c>
      <c r="E71" s="19" t="s">
        <v>127</v>
      </c>
      <c r="F71" s="19"/>
      <c r="G71" s="64">
        <f t="shared" si="4"/>
        <v>300000</v>
      </c>
      <c r="H71" s="26">
        <f t="shared" si="4"/>
        <v>300000</v>
      </c>
      <c r="I71" s="49"/>
      <c r="J71" s="49"/>
    </row>
    <row r="72" spans="1:10">
      <c r="A72" s="3" t="s">
        <v>24</v>
      </c>
      <c r="B72" s="16">
        <v>902</v>
      </c>
      <c r="C72" s="19" t="s">
        <v>101</v>
      </c>
      <c r="D72" s="19" t="s">
        <v>125</v>
      </c>
      <c r="E72" s="19" t="s">
        <v>127</v>
      </c>
      <c r="F72" s="19" t="s">
        <v>128</v>
      </c>
      <c r="G72" s="64">
        <f t="shared" si="4"/>
        <v>300000</v>
      </c>
      <c r="H72" s="26">
        <f t="shared" si="4"/>
        <v>300000</v>
      </c>
      <c r="I72" s="49"/>
      <c r="J72" s="49"/>
    </row>
    <row r="73" spans="1:10">
      <c r="A73" s="3" t="s">
        <v>25</v>
      </c>
      <c r="B73" s="16">
        <v>902</v>
      </c>
      <c r="C73" s="19" t="s">
        <v>101</v>
      </c>
      <c r="D73" s="19" t="s">
        <v>125</v>
      </c>
      <c r="E73" s="19" t="s">
        <v>127</v>
      </c>
      <c r="F73" s="19" t="s">
        <v>129</v>
      </c>
      <c r="G73" s="64">
        <v>300000</v>
      </c>
      <c r="H73" s="26">
        <v>300000</v>
      </c>
      <c r="I73" s="49"/>
      <c r="J73" s="49"/>
    </row>
    <row r="74" spans="1:10" ht="25.5">
      <c r="A74" s="9" t="s">
        <v>213</v>
      </c>
      <c r="B74" s="20">
        <v>902</v>
      </c>
      <c r="C74" s="21" t="s">
        <v>101</v>
      </c>
      <c r="D74" s="21" t="s">
        <v>130</v>
      </c>
      <c r="E74" s="21"/>
      <c r="F74" s="21"/>
      <c r="G74" s="63">
        <f>SUM(G75,G84)</f>
        <v>3483100</v>
      </c>
      <c r="H74" s="24">
        <f>SUM(H75,H84)</f>
        <v>3621100</v>
      </c>
      <c r="I74" s="48"/>
      <c r="J74" s="48"/>
    </row>
    <row r="75" spans="1:10" ht="27">
      <c r="A75" s="8" t="s">
        <v>26</v>
      </c>
      <c r="B75" s="17">
        <v>902</v>
      </c>
      <c r="C75" s="18" t="s">
        <v>101</v>
      </c>
      <c r="D75" s="18" t="s">
        <v>130</v>
      </c>
      <c r="E75" s="18" t="s">
        <v>131</v>
      </c>
      <c r="F75" s="18"/>
      <c r="G75" s="62">
        <f>G76</f>
        <v>723700</v>
      </c>
      <c r="H75" s="27">
        <f>H76</f>
        <v>723700</v>
      </c>
      <c r="I75" s="47"/>
      <c r="J75" s="47"/>
    </row>
    <row r="76" spans="1:10" ht="25.5">
      <c r="A76" s="2" t="s">
        <v>27</v>
      </c>
      <c r="B76" s="22">
        <v>902</v>
      </c>
      <c r="C76" s="23" t="s">
        <v>101</v>
      </c>
      <c r="D76" s="23" t="s">
        <v>130</v>
      </c>
      <c r="E76" s="23" t="s">
        <v>132</v>
      </c>
      <c r="F76" s="23"/>
      <c r="G76" s="61">
        <f>SUM(G77,G80)</f>
        <v>723700</v>
      </c>
      <c r="H76" s="25">
        <f>SUM(H77,H80)</f>
        <v>723700</v>
      </c>
      <c r="I76" s="46"/>
      <c r="J76" s="46"/>
    </row>
    <row r="77" spans="1:10" ht="76.5">
      <c r="A77" s="3" t="s">
        <v>4</v>
      </c>
      <c r="B77" s="16">
        <v>902</v>
      </c>
      <c r="C77" s="19" t="s">
        <v>101</v>
      </c>
      <c r="D77" s="19" t="s">
        <v>130</v>
      </c>
      <c r="E77" s="19" t="s">
        <v>132</v>
      </c>
      <c r="F77" s="19" t="s">
        <v>105</v>
      </c>
      <c r="G77" s="64">
        <f>G78</f>
        <v>585000</v>
      </c>
      <c r="H77" s="26">
        <f>H78</f>
        <v>614280</v>
      </c>
      <c r="I77" s="49"/>
      <c r="J77" s="49"/>
    </row>
    <row r="78" spans="1:10" ht="38.25">
      <c r="A78" s="3" t="s">
        <v>212</v>
      </c>
      <c r="B78" s="16">
        <v>902</v>
      </c>
      <c r="C78" s="19" t="s">
        <v>101</v>
      </c>
      <c r="D78" s="19" t="s">
        <v>130</v>
      </c>
      <c r="E78" s="19" t="s">
        <v>132</v>
      </c>
      <c r="F78" s="19" t="s">
        <v>106</v>
      </c>
      <c r="G78" s="64">
        <f>SUM(G79:G79)</f>
        <v>585000</v>
      </c>
      <c r="H78" s="26">
        <f>SUM(H79:H79)</f>
        <v>614280</v>
      </c>
      <c r="I78" s="49"/>
      <c r="J78" s="49"/>
    </row>
    <row r="79" spans="1:10">
      <c r="A79" s="3" t="s">
        <v>5</v>
      </c>
      <c r="B79" s="16">
        <v>902</v>
      </c>
      <c r="C79" s="19" t="s">
        <v>101</v>
      </c>
      <c r="D79" s="19" t="s">
        <v>130</v>
      </c>
      <c r="E79" s="19" t="s">
        <v>132</v>
      </c>
      <c r="F79" s="19" t="s">
        <v>107</v>
      </c>
      <c r="G79" s="64">
        <v>585000</v>
      </c>
      <c r="H79" s="26">
        <v>614280</v>
      </c>
      <c r="I79" s="49"/>
      <c r="J79" s="49"/>
    </row>
    <row r="80" spans="1:10" ht="38.25">
      <c r="A80" s="3" t="s">
        <v>11</v>
      </c>
      <c r="B80" s="16">
        <v>902</v>
      </c>
      <c r="C80" s="19" t="s">
        <v>101</v>
      </c>
      <c r="D80" s="19" t="s">
        <v>130</v>
      </c>
      <c r="E80" s="19" t="s">
        <v>132</v>
      </c>
      <c r="F80" s="19" t="s">
        <v>111</v>
      </c>
      <c r="G80" s="64">
        <f>G81</f>
        <v>138700</v>
      </c>
      <c r="H80" s="26">
        <f>H81</f>
        <v>109420</v>
      </c>
      <c r="I80" s="49"/>
      <c r="J80" s="49"/>
    </row>
    <row r="81" spans="1:10" ht="38.25">
      <c r="A81" s="3" t="s">
        <v>12</v>
      </c>
      <c r="B81" s="16">
        <v>902</v>
      </c>
      <c r="C81" s="19" t="s">
        <v>101</v>
      </c>
      <c r="D81" s="19" t="s">
        <v>130</v>
      </c>
      <c r="E81" s="19" t="s">
        <v>132</v>
      </c>
      <c r="F81" s="19" t="s">
        <v>112</v>
      </c>
      <c r="G81" s="64">
        <f>SUM(G82:G83)</f>
        <v>138700</v>
      </c>
      <c r="H81" s="26">
        <f>SUM(H82:H83)</f>
        <v>109420</v>
      </c>
      <c r="I81" s="49"/>
      <c r="J81" s="49"/>
    </row>
    <row r="82" spans="1:10" ht="38.25">
      <c r="A82" s="3" t="s">
        <v>13</v>
      </c>
      <c r="B82" s="16">
        <v>902</v>
      </c>
      <c r="C82" s="19" t="s">
        <v>101</v>
      </c>
      <c r="D82" s="19" t="s">
        <v>130</v>
      </c>
      <c r="E82" s="19" t="s">
        <v>132</v>
      </c>
      <c r="F82" s="19" t="s">
        <v>113</v>
      </c>
      <c r="G82" s="64">
        <v>95000</v>
      </c>
      <c r="H82" s="26">
        <v>86000</v>
      </c>
      <c r="I82" s="49"/>
      <c r="J82" s="49"/>
    </row>
    <row r="83" spans="1:10" ht="38.25">
      <c r="A83" s="3" t="s">
        <v>14</v>
      </c>
      <c r="B83" s="16">
        <v>902</v>
      </c>
      <c r="C83" s="19" t="s">
        <v>101</v>
      </c>
      <c r="D83" s="19" t="s">
        <v>130</v>
      </c>
      <c r="E83" s="19" t="s">
        <v>132</v>
      </c>
      <c r="F83" s="19" t="s">
        <v>114</v>
      </c>
      <c r="G83" s="64">
        <v>43700</v>
      </c>
      <c r="H83" s="26">
        <v>23420</v>
      </c>
      <c r="I83" s="49"/>
      <c r="J83" s="49"/>
    </row>
    <row r="84" spans="1:10">
      <c r="A84" s="8" t="s">
        <v>28</v>
      </c>
      <c r="B84" s="17">
        <v>902</v>
      </c>
      <c r="C84" s="18" t="s">
        <v>101</v>
      </c>
      <c r="D84" s="18" t="s">
        <v>130</v>
      </c>
      <c r="E84" s="18" t="s">
        <v>133</v>
      </c>
      <c r="F84" s="18"/>
      <c r="G84" s="62">
        <f t="shared" ref="G84:H87" si="5">G85</f>
        <v>2759400</v>
      </c>
      <c r="H84" s="27">
        <f t="shared" si="5"/>
        <v>2897400</v>
      </c>
      <c r="I84" s="47"/>
      <c r="J84" s="47"/>
    </row>
    <row r="85" spans="1:10" ht="88.5" customHeight="1">
      <c r="A85" s="2" t="s">
        <v>231</v>
      </c>
      <c r="B85" s="22">
        <v>902</v>
      </c>
      <c r="C85" s="23" t="s">
        <v>101</v>
      </c>
      <c r="D85" s="23" t="s">
        <v>130</v>
      </c>
      <c r="E85" s="23" t="s">
        <v>134</v>
      </c>
      <c r="F85" s="23"/>
      <c r="G85" s="61">
        <f t="shared" si="5"/>
        <v>2759400</v>
      </c>
      <c r="H85" s="25">
        <f t="shared" si="5"/>
        <v>2897400</v>
      </c>
      <c r="I85" s="46"/>
      <c r="J85" s="46"/>
    </row>
    <row r="86" spans="1:10" ht="63.75">
      <c r="A86" s="3" t="s">
        <v>262</v>
      </c>
      <c r="B86" s="16">
        <v>902</v>
      </c>
      <c r="C86" s="19" t="s">
        <v>101</v>
      </c>
      <c r="D86" s="19" t="s">
        <v>130</v>
      </c>
      <c r="E86" s="19" t="s">
        <v>134</v>
      </c>
      <c r="F86" s="19" t="s">
        <v>135</v>
      </c>
      <c r="G86" s="64">
        <f t="shared" si="5"/>
        <v>2759400</v>
      </c>
      <c r="H86" s="26">
        <f t="shared" si="5"/>
        <v>2897400</v>
      </c>
      <c r="I86" s="49"/>
      <c r="J86" s="49"/>
    </row>
    <row r="87" spans="1:10">
      <c r="A87" s="3" t="s">
        <v>29</v>
      </c>
      <c r="B87" s="16">
        <v>902</v>
      </c>
      <c r="C87" s="19" t="s">
        <v>101</v>
      </c>
      <c r="D87" s="19" t="s">
        <v>130</v>
      </c>
      <c r="E87" s="19" t="s">
        <v>134</v>
      </c>
      <c r="F87" s="19" t="s">
        <v>136</v>
      </c>
      <c r="G87" s="64">
        <f t="shared" si="5"/>
        <v>2759400</v>
      </c>
      <c r="H87" s="26">
        <f t="shared" si="5"/>
        <v>2897400</v>
      </c>
      <c r="I87" s="49"/>
      <c r="J87" s="49"/>
    </row>
    <row r="88" spans="1:10" ht="76.5">
      <c r="A88" s="3" t="s">
        <v>30</v>
      </c>
      <c r="B88" s="16">
        <v>902</v>
      </c>
      <c r="C88" s="19" t="s">
        <v>101</v>
      </c>
      <c r="D88" s="19" t="s">
        <v>130</v>
      </c>
      <c r="E88" s="19" t="s">
        <v>134</v>
      </c>
      <c r="F88" s="19" t="s">
        <v>137</v>
      </c>
      <c r="G88" s="64">
        <v>2759400</v>
      </c>
      <c r="H88" s="26">
        <v>2897400</v>
      </c>
      <c r="I88" s="49"/>
      <c r="J88" s="49"/>
    </row>
    <row r="89" spans="1:10">
      <c r="A89" s="8" t="s">
        <v>32</v>
      </c>
      <c r="B89" s="17">
        <v>902</v>
      </c>
      <c r="C89" s="18" t="s">
        <v>117</v>
      </c>
      <c r="D89" s="18"/>
      <c r="E89" s="18"/>
      <c r="F89" s="18"/>
      <c r="G89" s="62">
        <f>G90</f>
        <v>950000</v>
      </c>
      <c r="H89" s="62">
        <f>H90</f>
        <v>950000</v>
      </c>
      <c r="I89" s="47"/>
      <c r="J89" s="47"/>
    </row>
    <row r="90" spans="1:10">
      <c r="A90" s="9" t="s">
        <v>33</v>
      </c>
      <c r="B90" s="20">
        <v>902</v>
      </c>
      <c r="C90" s="21" t="s">
        <v>117</v>
      </c>
      <c r="D90" s="21" t="s">
        <v>139</v>
      </c>
      <c r="E90" s="19"/>
      <c r="F90" s="19"/>
      <c r="G90" s="63">
        <f t="shared" ref="G90:H93" si="6">G91</f>
        <v>950000</v>
      </c>
      <c r="H90" s="24">
        <f t="shared" si="6"/>
        <v>950000</v>
      </c>
      <c r="I90" s="48"/>
      <c r="J90" s="48"/>
    </row>
    <row r="91" spans="1:10">
      <c r="A91" s="8" t="s">
        <v>28</v>
      </c>
      <c r="B91" s="17">
        <v>902</v>
      </c>
      <c r="C91" s="18" t="s">
        <v>117</v>
      </c>
      <c r="D91" s="18" t="s">
        <v>139</v>
      </c>
      <c r="E91" s="23" t="s">
        <v>133</v>
      </c>
      <c r="F91" s="23"/>
      <c r="G91" s="61">
        <f t="shared" si="6"/>
        <v>950000</v>
      </c>
      <c r="H91" s="25">
        <f t="shared" si="6"/>
        <v>950000</v>
      </c>
      <c r="I91" s="46"/>
      <c r="J91" s="46"/>
    </row>
    <row r="92" spans="1:10" ht="82.5" customHeight="1">
      <c r="A92" s="2" t="s">
        <v>232</v>
      </c>
      <c r="B92" s="22">
        <v>902</v>
      </c>
      <c r="C92" s="23" t="s">
        <v>117</v>
      </c>
      <c r="D92" s="23" t="s">
        <v>139</v>
      </c>
      <c r="E92" s="23" t="s">
        <v>140</v>
      </c>
      <c r="F92" s="23"/>
      <c r="G92" s="61">
        <f t="shared" si="6"/>
        <v>950000</v>
      </c>
      <c r="H92" s="25">
        <f t="shared" si="6"/>
        <v>950000</v>
      </c>
      <c r="I92" s="46"/>
      <c r="J92" s="46"/>
    </row>
    <row r="93" spans="1:10">
      <c r="A93" s="3" t="s">
        <v>24</v>
      </c>
      <c r="B93" s="16">
        <v>902</v>
      </c>
      <c r="C93" s="19" t="s">
        <v>117</v>
      </c>
      <c r="D93" s="19" t="s">
        <v>139</v>
      </c>
      <c r="E93" s="19" t="s">
        <v>140</v>
      </c>
      <c r="F93" s="19" t="s">
        <v>128</v>
      </c>
      <c r="G93" s="64">
        <f t="shared" si="6"/>
        <v>950000</v>
      </c>
      <c r="H93" s="26">
        <f t="shared" si="6"/>
        <v>950000</v>
      </c>
      <c r="I93" s="49"/>
      <c r="J93" s="49"/>
    </row>
    <row r="94" spans="1:10" ht="51">
      <c r="A94" s="3" t="s">
        <v>34</v>
      </c>
      <c r="B94" s="16">
        <v>902</v>
      </c>
      <c r="C94" s="19" t="s">
        <v>117</v>
      </c>
      <c r="D94" s="19" t="s">
        <v>139</v>
      </c>
      <c r="E94" s="19" t="s">
        <v>140</v>
      </c>
      <c r="F94" s="19" t="s">
        <v>141</v>
      </c>
      <c r="G94" s="64">
        <v>950000</v>
      </c>
      <c r="H94" s="26">
        <v>950000</v>
      </c>
      <c r="I94" s="49"/>
      <c r="J94" s="49"/>
    </row>
    <row r="95" spans="1:10">
      <c r="A95" s="8" t="s">
        <v>35</v>
      </c>
      <c r="B95" s="17">
        <v>902</v>
      </c>
      <c r="C95" s="18" t="s">
        <v>143</v>
      </c>
      <c r="D95" s="18"/>
      <c r="E95" s="18"/>
      <c r="F95" s="18"/>
      <c r="G95" s="62">
        <f>G96</f>
        <v>1400000</v>
      </c>
      <c r="H95" s="62">
        <f>H96</f>
        <v>1400000</v>
      </c>
      <c r="I95" s="47"/>
      <c r="J95" s="47"/>
    </row>
    <row r="96" spans="1:10">
      <c r="A96" s="9" t="s">
        <v>36</v>
      </c>
      <c r="B96" s="20">
        <v>902</v>
      </c>
      <c r="C96" s="21" t="s">
        <v>143</v>
      </c>
      <c r="D96" s="21" t="s">
        <v>101</v>
      </c>
      <c r="E96" s="21"/>
      <c r="F96" s="21"/>
      <c r="G96" s="63">
        <f t="shared" ref="G96:H101" si="7">G97</f>
        <v>1400000</v>
      </c>
      <c r="H96" s="24">
        <f t="shared" si="7"/>
        <v>1400000</v>
      </c>
      <c r="I96" s="48"/>
      <c r="J96" s="48"/>
    </row>
    <row r="97" spans="1:10">
      <c r="A97" s="2" t="s">
        <v>37</v>
      </c>
      <c r="B97" s="22">
        <v>902</v>
      </c>
      <c r="C97" s="23" t="s">
        <v>143</v>
      </c>
      <c r="D97" s="23" t="s">
        <v>101</v>
      </c>
      <c r="E97" s="23" t="s">
        <v>144</v>
      </c>
      <c r="F97" s="23"/>
      <c r="G97" s="61">
        <f t="shared" si="7"/>
        <v>1400000</v>
      </c>
      <c r="H97" s="25">
        <f t="shared" si="7"/>
        <v>1400000</v>
      </c>
      <c r="I97" s="46"/>
      <c r="J97" s="46"/>
    </row>
    <row r="98" spans="1:10" ht="25.5">
      <c r="A98" s="3" t="s">
        <v>38</v>
      </c>
      <c r="B98" s="16">
        <v>902</v>
      </c>
      <c r="C98" s="19" t="s">
        <v>143</v>
      </c>
      <c r="D98" s="19" t="s">
        <v>101</v>
      </c>
      <c r="E98" s="19" t="s">
        <v>145</v>
      </c>
      <c r="F98" s="19"/>
      <c r="G98" s="64">
        <f t="shared" si="7"/>
        <v>1400000</v>
      </c>
      <c r="H98" s="26">
        <f t="shared" si="7"/>
        <v>1400000</v>
      </c>
      <c r="I98" s="49"/>
      <c r="J98" s="49"/>
    </row>
    <row r="99" spans="1:10" ht="51">
      <c r="A99" s="3" t="s">
        <v>39</v>
      </c>
      <c r="B99" s="16">
        <v>902</v>
      </c>
      <c r="C99" s="19" t="s">
        <v>143</v>
      </c>
      <c r="D99" s="19" t="s">
        <v>101</v>
      </c>
      <c r="E99" s="19" t="s">
        <v>146</v>
      </c>
      <c r="F99" s="19"/>
      <c r="G99" s="64">
        <f t="shared" si="7"/>
        <v>1400000</v>
      </c>
      <c r="H99" s="26">
        <f t="shared" si="7"/>
        <v>1400000</v>
      </c>
      <c r="I99" s="49"/>
      <c r="J99" s="49"/>
    </row>
    <row r="100" spans="1:10" ht="25.5">
      <c r="A100" s="3" t="s">
        <v>40</v>
      </c>
      <c r="B100" s="16">
        <v>902</v>
      </c>
      <c r="C100" s="19" t="s">
        <v>143</v>
      </c>
      <c r="D100" s="19" t="s">
        <v>101</v>
      </c>
      <c r="E100" s="19" t="s">
        <v>146</v>
      </c>
      <c r="F100" s="19" t="s">
        <v>147</v>
      </c>
      <c r="G100" s="64">
        <f t="shared" si="7"/>
        <v>1400000</v>
      </c>
      <c r="H100" s="26">
        <f t="shared" si="7"/>
        <v>1400000</v>
      </c>
      <c r="I100" s="49"/>
      <c r="J100" s="49"/>
    </row>
    <row r="101" spans="1:10" ht="25.5">
      <c r="A101" s="3" t="s">
        <v>41</v>
      </c>
      <c r="B101" s="16">
        <v>902</v>
      </c>
      <c r="C101" s="19" t="s">
        <v>143</v>
      </c>
      <c r="D101" s="19" t="s">
        <v>101</v>
      </c>
      <c r="E101" s="19" t="s">
        <v>146</v>
      </c>
      <c r="F101" s="19" t="s">
        <v>148</v>
      </c>
      <c r="G101" s="64">
        <f t="shared" si="7"/>
        <v>1400000</v>
      </c>
      <c r="H101" s="26">
        <f t="shared" si="7"/>
        <v>1400000</v>
      </c>
      <c r="I101" s="49"/>
      <c r="J101" s="49"/>
    </row>
    <row r="102" spans="1:10" ht="38.25">
      <c r="A102" s="3" t="s">
        <v>42</v>
      </c>
      <c r="B102" s="16">
        <v>902</v>
      </c>
      <c r="C102" s="19" t="s">
        <v>143</v>
      </c>
      <c r="D102" s="19" t="s">
        <v>101</v>
      </c>
      <c r="E102" s="19" t="s">
        <v>146</v>
      </c>
      <c r="F102" s="19" t="s">
        <v>149</v>
      </c>
      <c r="G102" s="64">
        <v>1400000</v>
      </c>
      <c r="H102" s="26">
        <v>1400000</v>
      </c>
      <c r="I102" s="49"/>
      <c r="J102" s="49"/>
    </row>
    <row r="103" spans="1:10">
      <c r="A103" s="8" t="s">
        <v>45</v>
      </c>
      <c r="B103" s="17">
        <v>902</v>
      </c>
      <c r="C103" s="17">
        <v>12</v>
      </c>
      <c r="D103" s="17"/>
      <c r="E103" s="17"/>
      <c r="F103" s="17"/>
      <c r="G103" s="62">
        <f>G104</f>
        <v>634500</v>
      </c>
      <c r="H103" s="27">
        <f>H104</f>
        <v>320000</v>
      </c>
      <c r="I103" s="47"/>
      <c r="J103" s="47"/>
    </row>
    <row r="104" spans="1:10" ht="25.5">
      <c r="A104" s="9" t="s">
        <v>46</v>
      </c>
      <c r="B104" s="20">
        <v>902</v>
      </c>
      <c r="C104" s="20">
        <v>12</v>
      </c>
      <c r="D104" s="19" t="s">
        <v>102</v>
      </c>
      <c r="E104" s="20"/>
      <c r="F104" s="20"/>
      <c r="G104" s="63">
        <f>SUM(G105,G110)</f>
        <v>634500</v>
      </c>
      <c r="H104" s="24">
        <f>SUM(H105,H110)</f>
        <v>320000</v>
      </c>
      <c r="I104" s="48"/>
      <c r="J104" s="48"/>
    </row>
    <row r="105" spans="1:10" ht="78.75" customHeight="1">
      <c r="A105" s="8" t="s">
        <v>59</v>
      </c>
      <c r="B105" s="17">
        <v>902</v>
      </c>
      <c r="C105" s="17">
        <v>12</v>
      </c>
      <c r="D105" s="23" t="s">
        <v>102</v>
      </c>
      <c r="E105" s="17" t="s">
        <v>150</v>
      </c>
      <c r="F105" s="17"/>
      <c r="G105" s="61">
        <f>G106</f>
        <v>314500</v>
      </c>
      <c r="H105" s="27">
        <f>H106+H107</f>
        <v>0</v>
      </c>
      <c r="I105" s="47"/>
      <c r="J105" s="47"/>
    </row>
    <row r="106" spans="1:10" ht="63.75">
      <c r="A106" s="10" t="s">
        <v>204</v>
      </c>
      <c r="B106" s="20">
        <v>902</v>
      </c>
      <c r="C106" s="20">
        <v>12</v>
      </c>
      <c r="D106" s="19" t="s">
        <v>102</v>
      </c>
      <c r="E106" s="20" t="s">
        <v>203</v>
      </c>
      <c r="F106" s="20"/>
      <c r="G106" s="61">
        <f>G107</f>
        <v>314500</v>
      </c>
      <c r="H106" s="25">
        <f>H107</f>
        <v>0</v>
      </c>
      <c r="I106" s="48"/>
      <c r="J106" s="48"/>
    </row>
    <row r="107" spans="1:10" ht="127.5">
      <c r="A107" s="2" t="s">
        <v>206</v>
      </c>
      <c r="B107" s="22">
        <v>902</v>
      </c>
      <c r="C107" s="22">
        <v>12</v>
      </c>
      <c r="D107" s="23" t="s">
        <v>102</v>
      </c>
      <c r="E107" s="22" t="s">
        <v>205</v>
      </c>
      <c r="F107" s="22"/>
      <c r="G107" s="61">
        <f>G108</f>
        <v>314500</v>
      </c>
      <c r="H107" s="25">
        <f>H108</f>
        <v>0</v>
      </c>
      <c r="I107" s="46"/>
      <c r="J107" s="46"/>
    </row>
    <row r="108" spans="1:10">
      <c r="A108" s="3" t="s">
        <v>24</v>
      </c>
      <c r="B108" s="16">
        <v>902</v>
      </c>
      <c r="C108" s="16">
        <v>12</v>
      </c>
      <c r="D108" s="19" t="s">
        <v>102</v>
      </c>
      <c r="E108" s="16" t="s">
        <v>205</v>
      </c>
      <c r="F108" s="16">
        <v>800</v>
      </c>
      <c r="G108" s="64">
        <f>G109</f>
        <v>314500</v>
      </c>
      <c r="H108" s="26">
        <f>H109</f>
        <v>0</v>
      </c>
      <c r="I108" s="49"/>
      <c r="J108" s="49"/>
    </row>
    <row r="109" spans="1:10" ht="51">
      <c r="A109" s="3" t="s">
        <v>34</v>
      </c>
      <c r="B109" s="16">
        <v>902</v>
      </c>
      <c r="C109" s="16">
        <v>12</v>
      </c>
      <c r="D109" s="19" t="s">
        <v>102</v>
      </c>
      <c r="E109" s="16" t="s">
        <v>205</v>
      </c>
      <c r="F109" s="16">
        <v>810</v>
      </c>
      <c r="G109" s="64">
        <v>314500</v>
      </c>
      <c r="H109" s="26"/>
      <c r="I109" s="49"/>
      <c r="J109" s="49"/>
    </row>
    <row r="110" spans="1:10">
      <c r="A110" s="8" t="s">
        <v>28</v>
      </c>
      <c r="B110" s="17">
        <v>902</v>
      </c>
      <c r="C110" s="17">
        <v>12</v>
      </c>
      <c r="D110" s="18" t="s">
        <v>102</v>
      </c>
      <c r="E110" s="17" t="s">
        <v>133</v>
      </c>
      <c r="F110" s="17"/>
      <c r="G110" s="62">
        <f t="shared" ref="G110:H112" si="8">G111</f>
        <v>320000</v>
      </c>
      <c r="H110" s="27">
        <f t="shared" si="8"/>
        <v>320000</v>
      </c>
      <c r="I110" s="47"/>
      <c r="J110" s="47"/>
    </row>
    <row r="111" spans="1:10" ht="80.25" customHeight="1">
      <c r="A111" s="2" t="s">
        <v>233</v>
      </c>
      <c r="B111" s="22">
        <v>902</v>
      </c>
      <c r="C111" s="22">
        <v>12</v>
      </c>
      <c r="D111" s="23" t="s">
        <v>102</v>
      </c>
      <c r="E111" s="22" t="s">
        <v>151</v>
      </c>
      <c r="F111" s="22"/>
      <c r="G111" s="61">
        <f t="shared" si="8"/>
        <v>320000</v>
      </c>
      <c r="H111" s="25">
        <f t="shared" si="8"/>
        <v>320000</v>
      </c>
      <c r="I111" s="46"/>
      <c r="J111" s="46"/>
    </row>
    <row r="112" spans="1:10">
      <c r="A112" s="3" t="s">
        <v>24</v>
      </c>
      <c r="B112" s="16">
        <v>902</v>
      </c>
      <c r="C112" s="16">
        <v>12</v>
      </c>
      <c r="D112" s="19" t="s">
        <v>102</v>
      </c>
      <c r="E112" s="16" t="s">
        <v>151</v>
      </c>
      <c r="F112" s="16">
        <v>800</v>
      </c>
      <c r="G112" s="64">
        <f t="shared" si="8"/>
        <v>320000</v>
      </c>
      <c r="H112" s="26">
        <f t="shared" si="8"/>
        <v>320000</v>
      </c>
      <c r="I112" s="49"/>
      <c r="J112" s="49"/>
    </row>
    <row r="113" spans="1:10" ht="51">
      <c r="A113" s="3" t="s">
        <v>34</v>
      </c>
      <c r="B113" s="16">
        <v>902</v>
      </c>
      <c r="C113" s="16">
        <v>12</v>
      </c>
      <c r="D113" s="19" t="s">
        <v>102</v>
      </c>
      <c r="E113" s="16" t="s">
        <v>151</v>
      </c>
      <c r="F113" s="16">
        <v>810</v>
      </c>
      <c r="G113" s="64">
        <v>320000</v>
      </c>
      <c r="H113" s="26">
        <v>320000</v>
      </c>
      <c r="I113" s="49"/>
      <c r="J113" s="49"/>
    </row>
    <row r="114" spans="1:10" ht="76.5">
      <c r="A114" s="2" t="s">
        <v>152</v>
      </c>
      <c r="B114" s="22">
        <v>903</v>
      </c>
      <c r="C114" s="22"/>
      <c r="D114" s="22"/>
      <c r="E114" s="22"/>
      <c r="F114" s="22"/>
      <c r="G114" s="61">
        <f>SUM(G115,G128,G122,G135)</f>
        <v>31861000</v>
      </c>
      <c r="H114" s="61">
        <f>SUM(H115,H128,H122,H135)</f>
        <v>38740900</v>
      </c>
      <c r="I114" s="46"/>
      <c r="J114" s="46"/>
    </row>
    <row r="115" spans="1:10">
      <c r="A115" s="8" t="s">
        <v>0</v>
      </c>
      <c r="B115" s="17">
        <v>903</v>
      </c>
      <c r="C115" s="18" t="s">
        <v>101</v>
      </c>
      <c r="D115" s="18"/>
      <c r="E115" s="18"/>
      <c r="F115" s="18"/>
      <c r="G115" s="62">
        <f t="shared" ref="G115:H117" si="9">G116</f>
        <v>4564800</v>
      </c>
      <c r="H115" s="27">
        <f t="shared" si="9"/>
        <v>4793000</v>
      </c>
      <c r="I115" s="47"/>
      <c r="J115" s="47"/>
    </row>
    <row r="116" spans="1:10" ht="61.5" customHeight="1">
      <c r="A116" s="9" t="s">
        <v>15</v>
      </c>
      <c r="B116" s="20">
        <v>903</v>
      </c>
      <c r="C116" s="21" t="s">
        <v>101</v>
      </c>
      <c r="D116" s="21" t="s">
        <v>115</v>
      </c>
      <c r="E116" s="21"/>
      <c r="F116" s="21"/>
      <c r="G116" s="24">
        <f t="shared" si="9"/>
        <v>4564800</v>
      </c>
      <c r="H116" s="24">
        <f t="shared" si="9"/>
        <v>4793000</v>
      </c>
      <c r="I116" s="48"/>
      <c r="J116" s="48"/>
    </row>
    <row r="117" spans="1:10" ht="63.75">
      <c r="A117" s="2" t="s">
        <v>2</v>
      </c>
      <c r="B117" s="22">
        <v>903</v>
      </c>
      <c r="C117" s="23" t="s">
        <v>101</v>
      </c>
      <c r="D117" s="23" t="s">
        <v>115</v>
      </c>
      <c r="E117" s="23" t="s">
        <v>103</v>
      </c>
      <c r="F117" s="23"/>
      <c r="G117" s="61">
        <f t="shared" si="9"/>
        <v>4564800</v>
      </c>
      <c r="H117" s="25">
        <f t="shared" si="9"/>
        <v>4793000</v>
      </c>
      <c r="I117" s="46"/>
      <c r="J117" s="46"/>
    </row>
    <row r="118" spans="1:10">
      <c r="A118" s="3" t="s">
        <v>8</v>
      </c>
      <c r="B118" s="16">
        <v>903</v>
      </c>
      <c r="C118" s="19" t="s">
        <v>101</v>
      </c>
      <c r="D118" s="19" t="s">
        <v>115</v>
      </c>
      <c r="E118" s="19" t="s">
        <v>109</v>
      </c>
      <c r="F118" s="19"/>
      <c r="G118" s="64">
        <f t="shared" ref="G118:H120" si="10">G119</f>
        <v>4564800</v>
      </c>
      <c r="H118" s="64">
        <f t="shared" si="10"/>
        <v>4793000</v>
      </c>
      <c r="I118" s="49"/>
      <c r="J118" s="49"/>
    </row>
    <row r="119" spans="1:10" ht="76.5">
      <c r="A119" s="3" t="s">
        <v>4</v>
      </c>
      <c r="B119" s="16">
        <v>903</v>
      </c>
      <c r="C119" s="19" t="s">
        <v>101</v>
      </c>
      <c r="D119" s="19" t="s">
        <v>115</v>
      </c>
      <c r="E119" s="19" t="s">
        <v>109</v>
      </c>
      <c r="F119" s="19" t="s">
        <v>105</v>
      </c>
      <c r="G119" s="64">
        <f t="shared" si="10"/>
        <v>4564800</v>
      </c>
      <c r="H119" s="26">
        <f t="shared" si="10"/>
        <v>4793000</v>
      </c>
      <c r="I119" s="49"/>
      <c r="J119" s="49"/>
    </row>
    <row r="120" spans="1:10" ht="38.25">
      <c r="A120" s="3" t="s">
        <v>212</v>
      </c>
      <c r="B120" s="16">
        <v>903</v>
      </c>
      <c r="C120" s="19" t="s">
        <v>101</v>
      </c>
      <c r="D120" s="19" t="s">
        <v>115</v>
      </c>
      <c r="E120" s="19" t="s">
        <v>109</v>
      </c>
      <c r="F120" s="19" t="s">
        <v>106</v>
      </c>
      <c r="G120" s="64">
        <f t="shared" si="10"/>
        <v>4564800</v>
      </c>
      <c r="H120" s="26">
        <f t="shared" si="10"/>
        <v>4793000</v>
      </c>
      <c r="I120" s="49"/>
      <c r="J120" s="49"/>
    </row>
    <row r="121" spans="1:10">
      <c r="A121" s="3" t="s">
        <v>5</v>
      </c>
      <c r="B121" s="16">
        <v>903</v>
      </c>
      <c r="C121" s="19" t="s">
        <v>101</v>
      </c>
      <c r="D121" s="19" t="s">
        <v>115</v>
      </c>
      <c r="E121" s="19" t="s">
        <v>109</v>
      </c>
      <c r="F121" s="19" t="s">
        <v>107</v>
      </c>
      <c r="G121" s="64">
        <v>4564800</v>
      </c>
      <c r="H121" s="26">
        <v>4793000</v>
      </c>
      <c r="I121" s="49"/>
      <c r="J121" s="49"/>
    </row>
    <row r="122" spans="1:10" ht="27">
      <c r="A122" s="8" t="s">
        <v>252</v>
      </c>
      <c r="B122" s="16">
        <v>903</v>
      </c>
      <c r="C122" s="19" t="s">
        <v>130</v>
      </c>
      <c r="D122" s="19"/>
      <c r="E122" s="19"/>
      <c r="F122" s="19"/>
      <c r="G122" s="26">
        <f t="shared" ref="G122:H126" si="11">G123</f>
        <v>10000</v>
      </c>
      <c r="H122" s="26">
        <f t="shared" si="11"/>
        <v>10000</v>
      </c>
      <c r="I122" s="49"/>
      <c r="J122" s="49"/>
    </row>
    <row r="123" spans="1:10" ht="25.5">
      <c r="A123" s="9" t="s">
        <v>253</v>
      </c>
      <c r="B123" s="16">
        <v>903</v>
      </c>
      <c r="C123" s="19" t="s">
        <v>130</v>
      </c>
      <c r="D123" s="19" t="s">
        <v>101</v>
      </c>
      <c r="E123" s="19"/>
      <c r="F123" s="19"/>
      <c r="G123" s="26">
        <f t="shared" si="11"/>
        <v>10000</v>
      </c>
      <c r="H123" s="26">
        <f t="shared" si="11"/>
        <v>10000</v>
      </c>
      <c r="I123" s="49"/>
      <c r="J123" s="49"/>
    </row>
    <row r="124" spans="1:10" ht="25.5">
      <c r="A124" s="2" t="s">
        <v>254</v>
      </c>
      <c r="B124" s="16">
        <v>903</v>
      </c>
      <c r="C124" s="19" t="s">
        <v>130</v>
      </c>
      <c r="D124" s="19" t="s">
        <v>101</v>
      </c>
      <c r="E124" s="19" t="s">
        <v>255</v>
      </c>
      <c r="F124" s="19"/>
      <c r="G124" s="26">
        <f t="shared" si="11"/>
        <v>10000</v>
      </c>
      <c r="H124" s="26">
        <f t="shared" si="11"/>
        <v>10000</v>
      </c>
      <c r="I124" s="49"/>
      <c r="J124" s="49"/>
    </row>
    <row r="125" spans="1:10" ht="25.5">
      <c r="A125" s="3" t="s">
        <v>256</v>
      </c>
      <c r="B125" s="16">
        <v>903</v>
      </c>
      <c r="C125" s="19" t="s">
        <v>130</v>
      </c>
      <c r="D125" s="19" t="s">
        <v>101</v>
      </c>
      <c r="E125" s="19" t="s">
        <v>257</v>
      </c>
      <c r="F125" s="19"/>
      <c r="G125" s="26">
        <f t="shared" si="11"/>
        <v>10000</v>
      </c>
      <c r="H125" s="26">
        <f t="shared" si="11"/>
        <v>10000</v>
      </c>
      <c r="I125" s="49"/>
      <c r="J125" s="49"/>
    </row>
    <row r="126" spans="1:10" ht="25.5">
      <c r="A126" s="3" t="s">
        <v>258</v>
      </c>
      <c r="B126" s="16">
        <v>903</v>
      </c>
      <c r="C126" s="19" t="s">
        <v>130</v>
      </c>
      <c r="D126" s="19" t="s">
        <v>101</v>
      </c>
      <c r="E126" s="19" t="s">
        <v>257</v>
      </c>
      <c r="F126" s="19" t="s">
        <v>259</v>
      </c>
      <c r="G126" s="26">
        <f t="shared" si="11"/>
        <v>10000</v>
      </c>
      <c r="H126" s="26">
        <f t="shared" si="11"/>
        <v>10000</v>
      </c>
      <c r="I126" s="49"/>
      <c r="J126" s="49"/>
    </row>
    <row r="127" spans="1:10">
      <c r="A127" s="3" t="s">
        <v>260</v>
      </c>
      <c r="B127" s="16">
        <v>903</v>
      </c>
      <c r="C127" s="19" t="s">
        <v>130</v>
      </c>
      <c r="D127" s="19" t="s">
        <v>101</v>
      </c>
      <c r="E127" s="19" t="s">
        <v>257</v>
      </c>
      <c r="F127" s="19" t="s">
        <v>261</v>
      </c>
      <c r="G127" s="26">
        <v>10000</v>
      </c>
      <c r="H127" s="26">
        <v>10000</v>
      </c>
      <c r="I127" s="49"/>
      <c r="J127" s="49"/>
    </row>
    <row r="128" spans="1:10" ht="57.75" customHeight="1">
      <c r="A128" s="8" t="s">
        <v>214</v>
      </c>
      <c r="B128" s="17">
        <v>903</v>
      </c>
      <c r="C128" s="18" t="s">
        <v>153</v>
      </c>
      <c r="D128" s="18"/>
      <c r="E128" s="18"/>
      <c r="F128" s="18"/>
      <c r="G128" s="62">
        <f>G129</f>
        <v>22303200</v>
      </c>
      <c r="H128" s="27">
        <f>H129</f>
        <v>23291900</v>
      </c>
      <c r="I128" s="47"/>
      <c r="J128" s="47"/>
    </row>
    <row r="129" spans="1:10" ht="58.5" customHeight="1">
      <c r="A129" s="9" t="s">
        <v>47</v>
      </c>
      <c r="B129" s="20">
        <v>903</v>
      </c>
      <c r="C129" s="21" t="s">
        <v>153</v>
      </c>
      <c r="D129" s="21" t="s">
        <v>101</v>
      </c>
      <c r="E129" s="21"/>
      <c r="F129" s="21"/>
      <c r="G129" s="63">
        <f>G131</f>
        <v>22303200</v>
      </c>
      <c r="H129" s="24">
        <f>H131</f>
        <v>23291900</v>
      </c>
      <c r="I129" s="48"/>
      <c r="J129" s="48"/>
    </row>
    <row r="130" spans="1:10" ht="25.5">
      <c r="A130" s="2" t="s">
        <v>48</v>
      </c>
      <c r="B130" s="22">
        <v>903</v>
      </c>
      <c r="C130" s="23" t="s">
        <v>153</v>
      </c>
      <c r="D130" s="23" t="s">
        <v>101</v>
      </c>
      <c r="E130" s="23" t="s">
        <v>207</v>
      </c>
      <c r="F130" s="18"/>
      <c r="G130" s="62">
        <f>G131</f>
        <v>22303200</v>
      </c>
      <c r="H130" s="27">
        <f>H131</f>
        <v>23291900</v>
      </c>
      <c r="I130" s="47"/>
      <c r="J130" s="47"/>
    </row>
    <row r="131" spans="1:10" ht="25.5">
      <c r="A131" s="3" t="s">
        <v>48</v>
      </c>
      <c r="B131" s="16">
        <v>903</v>
      </c>
      <c r="C131" s="19" t="s">
        <v>153</v>
      </c>
      <c r="D131" s="19" t="s">
        <v>101</v>
      </c>
      <c r="E131" s="19" t="s">
        <v>154</v>
      </c>
      <c r="F131" s="19"/>
      <c r="G131" s="64">
        <f t="shared" ref="G131:H133" si="12">G132</f>
        <v>22303200</v>
      </c>
      <c r="H131" s="26">
        <f t="shared" si="12"/>
        <v>23291900</v>
      </c>
      <c r="I131" s="49"/>
      <c r="J131" s="49"/>
    </row>
    <row r="132" spans="1:10" ht="51">
      <c r="A132" s="3" t="s">
        <v>49</v>
      </c>
      <c r="B132" s="16">
        <v>903</v>
      </c>
      <c r="C132" s="19" t="s">
        <v>153</v>
      </c>
      <c r="D132" s="19" t="s">
        <v>101</v>
      </c>
      <c r="E132" s="19" t="s">
        <v>155</v>
      </c>
      <c r="F132" s="19"/>
      <c r="G132" s="64">
        <f t="shared" si="12"/>
        <v>22303200</v>
      </c>
      <c r="H132" s="26">
        <f t="shared" si="12"/>
        <v>23291900</v>
      </c>
      <c r="I132" s="49"/>
      <c r="J132" s="49"/>
    </row>
    <row r="133" spans="1:10">
      <c r="A133" s="3" t="s">
        <v>50</v>
      </c>
      <c r="B133" s="16">
        <v>903</v>
      </c>
      <c r="C133" s="19" t="s">
        <v>153</v>
      </c>
      <c r="D133" s="19" t="s">
        <v>101</v>
      </c>
      <c r="E133" s="19" t="s">
        <v>155</v>
      </c>
      <c r="F133" s="19" t="s">
        <v>156</v>
      </c>
      <c r="G133" s="64">
        <f t="shared" si="12"/>
        <v>22303200</v>
      </c>
      <c r="H133" s="26">
        <f t="shared" si="12"/>
        <v>23291900</v>
      </c>
      <c r="I133" s="49"/>
      <c r="J133" s="49"/>
    </row>
    <row r="134" spans="1:10" ht="38.25">
      <c r="A134" s="3" t="s">
        <v>215</v>
      </c>
      <c r="B134" s="16">
        <v>903</v>
      </c>
      <c r="C134" s="19" t="s">
        <v>153</v>
      </c>
      <c r="D134" s="19" t="s">
        <v>101</v>
      </c>
      <c r="E134" s="19" t="s">
        <v>155</v>
      </c>
      <c r="F134" s="19" t="s">
        <v>157</v>
      </c>
      <c r="G134" s="64">
        <v>22303200</v>
      </c>
      <c r="H134" s="26">
        <v>23291900</v>
      </c>
      <c r="I134" s="49"/>
      <c r="J134" s="49"/>
    </row>
    <row r="135" spans="1:10">
      <c r="A135" s="2" t="s">
        <v>224</v>
      </c>
      <c r="B135" s="16">
        <v>903</v>
      </c>
      <c r="C135" s="19" t="s">
        <v>225</v>
      </c>
      <c r="D135" s="19"/>
      <c r="E135" s="19"/>
      <c r="F135" s="19"/>
      <c r="G135" s="64">
        <f t="shared" ref="G135:H137" si="13">G136</f>
        <v>4983000</v>
      </c>
      <c r="H135" s="64">
        <f t="shared" si="13"/>
        <v>10646000</v>
      </c>
      <c r="I135" s="49"/>
      <c r="J135" s="49"/>
    </row>
    <row r="136" spans="1:10">
      <c r="A136" s="3" t="s">
        <v>224</v>
      </c>
      <c r="B136" s="16">
        <v>903</v>
      </c>
      <c r="C136" s="19" t="s">
        <v>225</v>
      </c>
      <c r="D136" s="19" t="s">
        <v>225</v>
      </c>
      <c r="E136" s="19"/>
      <c r="F136" s="19"/>
      <c r="G136" s="64">
        <f t="shared" si="13"/>
        <v>4983000</v>
      </c>
      <c r="H136" s="64">
        <f t="shared" si="13"/>
        <v>10646000</v>
      </c>
      <c r="I136" s="49"/>
      <c r="J136" s="49"/>
    </row>
    <row r="137" spans="1:10">
      <c r="A137" s="3" t="s">
        <v>224</v>
      </c>
      <c r="B137" s="16">
        <v>903</v>
      </c>
      <c r="C137" s="19" t="s">
        <v>225</v>
      </c>
      <c r="D137" s="19" t="s">
        <v>225</v>
      </c>
      <c r="E137" s="19" t="s">
        <v>226</v>
      </c>
      <c r="F137" s="19"/>
      <c r="G137" s="64">
        <f t="shared" si="13"/>
        <v>4983000</v>
      </c>
      <c r="H137" s="64">
        <f t="shared" si="13"/>
        <v>10646000</v>
      </c>
      <c r="I137" s="49"/>
      <c r="J137" s="49"/>
    </row>
    <row r="138" spans="1:10">
      <c r="A138" s="3" t="s">
        <v>224</v>
      </c>
      <c r="B138" s="16">
        <v>903</v>
      </c>
      <c r="C138" s="19" t="s">
        <v>225</v>
      </c>
      <c r="D138" s="19" t="s">
        <v>225</v>
      </c>
      <c r="E138" s="19" t="s">
        <v>226</v>
      </c>
      <c r="F138" s="19" t="s">
        <v>227</v>
      </c>
      <c r="G138" s="64">
        <v>4983000</v>
      </c>
      <c r="H138" s="26">
        <v>10646000</v>
      </c>
      <c r="I138" s="49"/>
      <c r="J138" s="49"/>
    </row>
    <row r="139" spans="1:10" ht="76.5">
      <c r="A139" s="12" t="s">
        <v>158</v>
      </c>
      <c r="B139" s="22">
        <v>904</v>
      </c>
      <c r="C139" s="23"/>
      <c r="D139" s="23"/>
      <c r="E139" s="23"/>
      <c r="F139" s="23"/>
      <c r="G139" s="61">
        <f t="shared" ref="G139:H143" si="14">G140</f>
        <v>3238000</v>
      </c>
      <c r="H139" s="25">
        <f t="shared" si="14"/>
        <v>3392000</v>
      </c>
      <c r="I139" s="46"/>
      <c r="J139" s="46"/>
    </row>
    <row r="140" spans="1:10">
      <c r="A140" s="8" t="s">
        <v>32</v>
      </c>
      <c r="B140" s="17">
        <v>904</v>
      </c>
      <c r="C140" s="18" t="s">
        <v>117</v>
      </c>
      <c r="D140" s="18"/>
      <c r="E140" s="18"/>
      <c r="F140" s="18"/>
      <c r="G140" s="64">
        <f t="shared" si="14"/>
        <v>3238000</v>
      </c>
      <c r="H140" s="26">
        <f t="shared" si="14"/>
        <v>3392000</v>
      </c>
      <c r="I140" s="49"/>
      <c r="J140" s="49"/>
    </row>
    <row r="141" spans="1:10">
      <c r="A141" s="9" t="s">
        <v>51</v>
      </c>
      <c r="B141" s="20">
        <v>904</v>
      </c>
      <c r="C141" s="21" t="s">
        <v>117</v>
      </c>
      <c r="D141" s="21" t="s">
        <v>124</v>
      </c>
      <c r="E141" s="21"/>
      <c r="F141" s="21"/>
      <c r="G141" s="64">
        <f t="shared" si="14"/>
        <v>3238000</v>
      </c>
      <c r="H141" s="26">
        <f t="shared" si="14"/>
        <v>3392000</v>
      </c>
      <c r="I141" s="49"/>
      <c r="J141" s="49"/>
    </row>
    <row r="142" spans="1:10">
      <c r="A142" s="8" t="s">
        <v>18</v>
      </c>
      <c r="B142" s="17">
        <v>904</v>
      </c>
      <c r="C142" s="18" t="s">
        <v>117</v>
      </c>
      <c r="D142" s="18" t="s">
        <v>124</v>
      </c>
      <c r="E142" s="18" t="s">
        <v>120</v>
      </c>
      <c r="F142" s="18"/>
      <c r="G142" s="61">
        <f t="shared" si="14"/>
        <v>3238000</v>
      </c>
      <c r="H142" s="25">
        <f t="shared" si="14"/>
        <v>3392000</v>
      </c>
      <c r="I142" s="46"/>
      <c r="J142" s="46"/>
    </row>
    <row r="143" spans="1:10" ht="143.25" customHeight="1">
      <c r="A143" s="2" t="s">
        <v>19</v>
      </c>
      <c r="B143" s="22">
        <v>904</v>
      </c>
      <c r="C143" s="23" t="s">
        <v>117</v>
      </c>
      <c r="D143" s="23" t="s">
        <v>124</v>
      </c>
      <c r="E143" s="23" t="s">
        <v>121</v>
      </c>
      <c r="F143" s="23"/>
      <c r="G143" s="61">
        <f t="shared" si="14"/>
        <v>3238000</v>
      </c>
      <c r="H143" s="25">
        <f t="shared" si="14"/>
        <v>3392000</v>
      </c>
      <c r="I143" s="46"/>
      <c r="J143" s="46"/>
    </row>
    <row r="144" spans="1:10" ht="57.75" customHeight="1">
      <c r="A144" s="9" t="s">
        <v>52</v>
      </c>
      <c r="B144" s="20">
        <v>904</v>
      </c>
      <c r="C144" s="21" t="s">
        <v>117</v>
      </c>
      <c r="D144" s="21" t="s">
        <v>124</v>
      </c>
      <c r="E144" s="21" t="s">
        <v>159</v>
      </c>
      <c r="F144" s="21"/>
      <c r="G144" s="63">
        <f>G145+G149</f>
        <v>3238000</v>
      </c>
      <c r="H144" s="24">
        <f>H145+H149</f>
        <v>3392000</v>
      </c>
      <c r="I144" s="48"/>
      <c r="J144" s="48"/>
    </row>
    <row r="145" spans="1:10" ht="76.5">
      <c r="A145" s="3" t="s">
        <v>4</v>
      </c>
      <c r="B145" s="16">
        <v>904</v>
      </c>
      <c r="C145" s="19" t="s">
        <v>117</v>
      </c>
      <c r="D145" s="19" t="s">
        <v>124</v>
      </c>
      <c r="E145" s="19" t="s">
        <v>159</v>
      </c>
      <c r="F145" s="19" t="s">
        <v>105</v>
      </c>
      <c r="G145" s="64">
        <f>G146</f>
        <v>2586600</v>
      </c>
      <c r="H145" s="26">
        <f>H146</f>
        <v>2715600</v>
      </c>
      <c r="I145" s="49"/>
      <c r="J145" s="49"/>
    </row>
    <row r="146" spans="1:10" ht="38.25">
      <c r="A146" s="3" t="s">
        <v>212</v>
      </c>
      <c r="B146" s="16">
        <v>904</v>
      </c>
      <c r="C146" s="19" t="s">
        <v>117</v>
      </c>
      <c r="D146" s="19" t="s">
        <v>124</v>
      </c>
      <c r="E146" s="19" t="s">
        <v>159</v>
      </c>
      <c r="F146" s="19" t="s">
        <v>106</v>
      </c>
      <c r="G146" s="64">
        <f>SUM(G147:G148)</f>
        <v>2586600</v>
      </c>
      <c r="H146" s="26">
        <f>SUM(H147:H148)</f>
        <v>2715600</v>
      </c>
      <c r="I146" s="49"/>
      <c r="J146" s="49"/>
    </row>
    <row r="147" spans="1:10">
      <c r="A147" s="3" t="s">
        <v>5</v>
      </c>
      <c r="B147" s="16">
        <v>904</v>
      </c>
      <c r="C147" s="19" t="s">
        <v>117</v>
      </c>
      <c r="D147" s="19" t="s">
        <v>124</v>
      </c>
      <c r="E147" s="19" t="s">
        <v>159</v>
      </c>
      <c r="F147" s="19" t="s">
        <v>107</v>
      </c>
      <c r="G147" s="64">
        <v>2576600</v>
      </c>
      <c r="H147" s="26">
        <v>2705600</v>
      </c>
      <c r="I147" s="49"/>
      <c r="J147" s="49"/>
    </row>
    <row r="148" spans="1:10" ht="25.5">
      <c r="A148" s="3" t="s">
        <v>10</v>
      </c>
      <c r="B148" s="16">
        <v>904</v>
      </c>
      <c r="C148" s="19" t="s">
        <v>117</v>
      </c>
      <c r="D148" s="19" t="s">
        <v>124</v>
      </c>
      <c r="E148" s="19" t="s">
        <v>159</v>
      </c>
      <c r="F148" s="19" t="s">
        <v>110</v>
      </c>
      <c r="G148" s="64">
        <v>10000</v>
      </c>
      <c r="H148" s="26">
        <v>10000</v>
      </c>
      <c r="I148" s="49"/>
      <c r="J148" s="49"/>
    </row>
    <row r="149" spans="1:10" ht="38.25">
      <c r="A149" s="3" t="s">
        <v>11</v>
      </c>
      <c r="B149" s="16">
        <v>904</v>
      </c>
      <c r="C149" s="19" t="s">
        <v>117</v>
      </c>
      <c r="D149" s="19" t="s">
        <v>124</v>
      </c>
      <c r="E149" s="19" t="s">
        <v>159</v>
      </c>
      <c r="F149" s="19" t="s">
        <v>111</v>
      </c>
      <c r="G149" s="64">
        <f>G150</f>
        <v>651400</v>
      </c>
      <c r="H149" s="26">
        <f>H150</f>
        <v>676400</v>
      </c>
      <c r="I149" s="49"/>
      <c r="J149" s="49"/>
    </row>
    <row r="150" spans="1:10" ht="38.25">
      <c r="A150" s="3" t="s">
        <v>12</v>
      </c>
      <c r="B150" s="16">
        <v>904</v>
      </c>
      <c r="C150" s="19" t="s">
        <v>117</v>
      </c>
      <c r="D150" s="19" t="s">
        <v>124</v>
      </c>
      <c r="E150" s="19" t="s">
        <v>159</v>
      </c>
      <c r="F150" s="19" t="s">
        <v>112</v>
      </c>
      <c r="G150" s="64">
        <f>SUM(G151:G152)</f>
        <v>651400</v>
      </c>
      <c r="H150" s="26">
        <f>SUM(H151:H152)</f>
        <v>676400</v>
      </c>
      <c r="I150" s="49"/>
      <c r="J150" s="49"/>
    </row>
    <row r="151" spans="1:10" ht="38.25">
      <c r="A151" s="3" t="s">
        <v>13</v>
      </c>
      <c r="B151" s="16">
        <v>904</v>
      </c>
      <c r="C151" s="19" t="s">
        <v>117</v>
      </c>
      <c r="D151" s="19" t="s">
        <v>124</v>
      </c>
      <c r="E151" s="19" t="s">
        <v>159</v>
      </c>
      <c r="F151" s="19" t="s">
        <v>113</v>
      </c>
      <c r="G151" s="64">
        <v>189000</v>
      </c>
      <c r="H151" s="26">
        <v>187000</v>
      </c>
      <c r="I151" s="49"/>
      <c r="J151" s="49"/>
    </row>
    <row r="152" spans="1:10" ht="38.25">
      <c r="A152" s="3" t="s">
        <v>14</v>
      </c>
      <c r="B152" s="16">
        <v>904</v>
      </c>
      <c r="C152" s="19" t="s">
        <v>117</v>
      </c>
      <c r="D152" s="19" t="s">
        <v>124</v>
      </c>
      <c r="E152" s="19" t="s">
        <v>159</v>
      </c>
      <c r="F152" s="19" t="s">
        <v>114</v>
      </c>
      <c r="G152" s="64">
        <v>462400</v>
      </c>
      <c r="H152" s="26">
        <v>489400</v>
      </c>
      <c r="I152" s="49"/>
      <c r="J152" s="49"/>
    </row>
    <row r="153" spans="1:10" ht="76.5">
      <c r="A153" s="2" t="s">
        <v>99</v>
      </c>
      <c r="B153" s="22">
        <v>906</v>
      </c>
      <c r="C153" s="22"/>
      <c r="D153" s="22"/>
      <c r="E153" s="22"/>
      <c r="F153" s="22"/>
      <c r="G153" s="61">
        <f>G154+G207+G238</f>
        <v>116739700</v>
      </c>
      <c r="H153" s="25">
        <f>H154+H207+H238</f>
        <v>123234800</v>
      </c>
      <c r="I153" s="46"/>
      <c r="J153" s="46"/>
    </row>
    <row r="154" spans="1:10">
      <c r="A154" s="8" t="s">
        <v>53</v>
      </c>
      <c r="B154" s="17">
        <v>906</v>
      </c>
      <c r="C154" s="18" t="s">
        <v>160</v>
      </c>
      <c r="D154" s="17"/>
      <c r="E154" s="17"/>
      <c r="F154" s="17"/>
      <c r="G154" s="62">
        <f>G155+G162+G185</f>
        <v>105375600</v>
      </c>
      <c r="H154" s="62">
        <f>H155+H162+H185</f>
        <v>110859600</v>
      </c>
      <c r="I154" s="47"/>
      <c r="J154" s="47"/>
    </row>
    <row r="155" spans="1:10">
      <c r="A155" s="9" t="s">
        <v>54</v>
      </c>
      <c r="B155" s="20">
        <v>906</v>
      </c>
      <c r="C155" s="21" t="s">
        <v>160</v>
      </c>
      <c r="D155" s="21" t="s">
        <v>101</v>
      </c>
      <c r="E155" s="20"/>
      <c r="F155" s="20"/>
      <c r="G155" s="63">
        <f>G156</f>
        <v>4054300</v>
      </c>
      <c r="H155" s="24">
        <f>H156</f>
        <v>3979200</v>
      </c>
      <c r="I155" s="48"/>
      <c r="J155" s="48"/>
    </row>
    <row r="156" spans="1:10">
      <c r="A156" s="8" t="s">
        <v>28</v>
      </c>
      <c r="B156" s="17">
        <v>906</v>
      </c>
      <c r="C156" s="18" t="s">
        <v>160</v>
      </c>
      <c r="D156" s="18" t="s">
        <v>101</v>
      </c>
      <c r="E156" s="17" t="s">
        <v>133</v>
      </c>
      <c r="F156" s="17"/>
      <c r="G156" s="62">
        <f t="shared" ref="G156:H158" si="15">G157</f>
        <v>4054300</v>
      </c>
      <c r="H156" s="27">
        <f t="shared" si="15"/>
        <v>3979200</v>
      </c>
      <c r="I156" s="47"/>
      <c r="J156" s="47"/>
    </row>
    <row r="157" spans="1:10" ht="66" customHeight="1">
      <c r="A157" s="2" t="s">
        <v>234</v>
      </c>
      <c r="B157" s="22">
        <v>906</v>
      </c>
      <c r="C157" s="23" t="s">
        <v>160</v>
      </c>
      <c r="D157" s="23" t="s">
        <v>101</v>
      </c>
      <c r="E157" s="22" t="s">
        <v>161</v>
      </c>
      <c r="F157" s="22"/>
      <c r="G157" s="61">
        <f t="shared" si="15"/>
        <v>4054300</v>
      </c>
      <c r="H157" s="25">
        <f t="shared" si="15"/>
        <v>3979200</v>
      </c>
      <c r="I157" s="46"/>
      <c r="J157" s="46"/>
    </row>
    <row r="158" spans="1:10" ht="63.75">
      <c r="A158" s="3" t="s">
        <v>262</v>
      </c>
      <c r="B158" s="16">
        <v>906</v>
      </c>
      <c r="C158" s="19" t="s">
        <v>160</v>
      </c>
      <c r="D158" s="19" t="s">
        <v>101</v>
      </c>
      <c r="E158" s="16" t="s">
        <v>161</v>
      </c>
      <c r="F158" s="16">
        <v>600</v>
      </c>
      <c r="G158" s="64">
        <f t="shared" si="15"/>
        <v>4054300</v>
      </c>
      <c r="H158" s="26">
        <f t="shared" si="15"/>
        <v>3979200</v>
      </c>
      <c r="I158" s="49"/>
      <c r="J158" s="49"/>
    </row>
    <row r="159" spans="1:10">
      <c r="A159" s="3" t="s">
        <v>29</v>
      </c>
      <c r="B159" s="16">
        <v>906</v>
      </c>
      <c r="C159" s="19" t="s">
        <v>160</v>
      </c>
      <c r="D159" s="19" t="s">
        <v>101</v>
      </c>
      <c r="E159" s="16" t="s">
        <v>161</v>
      </c>
      <c r="F159" s="16">
        <v>610</v>
      </c>
      <c r="G159" s="64">
        <f>SUM(G160:G161)</f>
        <v>4054300</v>
      </c>
      <c r="H159" s="26">
        <f>SUM(H160:H161)</f>
        <v>3979200</v>
      </c>
      <c r="I159" s="49"/>
      <c r="J159" s="49"/>
    </row>
    <row r="160" spans="1:10" ht="76.5">
      <c r="A160" s="3" t="s">
        <v>30</v>
      </c>
      <c r="B160" s="16">
        <v>906</v>
      </c>
      <c r="C160" s="19" t="s">
        <v>160</v>
      </c>
      <c r="D160" s="19" t="s">
        <v>101</v>
      </c>
      <c r="E160" s="16" t="s">
        <v>161</v>
      </c>
      <c r="F160" s="16">
        <v>611</v>
      </c>
      <c r="G160" s="64">
        <v>3789700</v>
      </c>
      <c r="H160" s="26">
        <v>3979200</v>
      </c>
      <c r="I160" s="49"/>
      <c r="J160" s="49"/>
    </row>
    <row r="161" spans="1:10" ht="18" customHeight="1">
      <c r="A161" s="3" t="s">
        <v>55</v>
      </c>
      <c r="B161" s="16">
        <v>906</v>
      </c>
      <c r="C161" s="19" t="s">
        <v>160</v>
      </c>
      <c r="D161" s="19" t="s">
        <v>101</v>
      </c>
      <c r="E161" s="16" t="s">
        <v>161</v>
      </c>
      <c r="F161" s="16">
        <v>612</v>
      </c>
      <c r="G161" s="64">
        <v>264600</v>
      </c>
      <c r="H161" s="26"/>
      <c r="I161" s="49"/>
      <c r="J161" s="49"/>
    </row>
    <row r="162" spans="1:10">
      <c r="A162" s="9" t="s">
        <v>56</v>
      </c>
      <c r="B162" s="20">
        <v>906</v>
      </c>
      <c r="C162" s="21" t="s">
        <v>160</v>
      </c>
      <c r="D162" s="21" t="s">
        <v>102</v>
      </c>
      <c r="E162" s="20"/>
      <c r="F162" s="20"/>
      <c r="G162" s="63">
        <f>SUM(G163,G168,G174)</f>
        <v>96634800</v>
      </c>
      <c r="H162" s="63">
        <f>SUM(H163,H168,H174)</f>
        <v>101959500</v>
      </c>
      <c r="I162" s="48"/>
      <c r="J162" s="48"/>
    </row>
    <row r="163" spans="1:10" ht="27">
      <c r="A163" s="8" t="s">
        <v>57</v>
      </c>
      <c r="B163" s="17">
        <v>906</v>
      </c>
      <c r="C163" s="18" t="s">
        <v>160</v>
      </c>
      <c r="D163" s="18" t="s">
        <v>102</v>
      </c>
      <c r="E163" s="17" t="s">
        <v>162</v>
      </c>
      <c r="F163" s="17"/>
      <c r="G163" s="62">
        <f t="shared" ref="G163:H166" si="16">G164</f>
        <v>716900</v>
      </c>
      <c r="H163" s="27">
        <f t="shared" si="16"/>
        <v>716900</v>
      </c>
      <c r="I163" s="47"/>
      <c r="J163" s="47"/>
    </row>
    <row r="164" spans="1:10" ht="38.25">
      <c r="A164" s="2" t="s">
        <v>58</v>
      </c>
      <c r="B164" s="22">
        <v>906</v>
      </c>
      <c r="C164" s="23" t="s">
        <v>160</v>
      </c>
      <c r="D164" s="23" t="s">
        <v>102</v>
      </c>
      <c r="E164" s="22" t="s">
        <v>163</v>
      </c>
      <c r="F164" s="16"/>
      <c r="G164" s="61">
        <f t="shared" si="16"/>
        <v>716900</v>
      </c>
      <c r="H164" s="25">
        <f t="shared" si="16"/>
        <v>716900</v>
      </c>
      <c r="I164" s="46"/>
      <c r="J164" s="46"/>
    </row>
    <row r="165" spans="1:10" ht="63.75">
      <c r="A165" s="3" t="s">
        <v>262</v>
      </c>
      <c r="B165" s="16">
        <v>906</v>
      </c>
      <c r="C165" s="19" t="s">
        <v>160</v>
      </c>
      <c r="D165" s="19" t="s">
        <v>102</v>
      </c>
      <c r="E165" s="16" t="s">
        <v>163</v>
      </c>
      <c r="F165" s="16">
        <v>600</v>
      </c>
      <c r="G165" s="64">
        <f t="shared" si="16"/>
        <v>716900</v>
      </c>
      <c r="H165" s="26">
        <f t="shared" si="16"/>
        <v>716900</v>
      </c>
      <c r="I165" s="49"/>
      <c r="J165" s="49"/>
    </row>
    <row r="166" spans="1:10">
      <c r="A166" s="3" t="s">
        <v>29</v>
      </c>
      <c r="B166" s="16">
        <v>906</v>
      </c>
      <c r="C166" s="19" t="s">
        <v>160</v>
      </c>
      <c r="D166" s="19" t="s">
        <v>102</v>
      </c>
      <c r="E166" s="16" t="s">
        <v>163</v>
      </c>
      <c r="F166" s="16">
        <v>610</v>
      </c>
      <c r="G166" s="64">
        <f t="shared" si="16"/>
        <v>716900</v>
      </c>
      <c r="H166" s="26">
        <f t="shared" si="16"/>
        <v>716900</v>
      </c>
      <c r="I166" s="49"/>
      <c r="J166" s="49"/>
    </row>
    <row r="167" spans="1:10" ht="25.5">
      <c r="A167" s="3" t="s">
        <v>55</v>
      </c>
      <c r="B167" s="16">
        <v>906</v>
      </c>
      <c r="C167" s="19" t="s">
        <v>160</v>
      </c>
      <c r="D167" s="19" t="s">
        <v>102</v>
      </c>
      <c r="E167" s="16" t="s">
        <v>163</v>
      </c>
      <c r="F167" s="16">
        <v>612</v>
      </c>
      <c r="G167" s="64">
        <v>716900</v>
      </c>
      <c r="H167" s="26">
        <v>716900</v>
      </c>
      <c r="I167" s="49"/>
      <c r="J167" s="49"/>
    </row>
    <row r="168" spans="1:10" ht="21.75" customHeight="1">
      <c r="A168" s="8" t="s">
        <v>18</v>
      </c>
      <c r="B168" s="17">
        <v>906</v>
      </c>
      <c r="C168" s="18" t="s">
        <v>160</v>
      </c>
      <c r="D168" s="18" t="s">
        <v>102</v>
      </c>
      <c r="E168" s="17" t="s">
        <v>120</v>
      </c>
      <c r="F168" s="15"/>
      <c r="G168" s="65">
        <f>G169</f>
        <v>84536100</v>
      </c>
      <c r="H168" s="65">
        <f>H169</f>
        <v>94110500</v>
      </c>
      <c r="I168" s="50"/>
      <c r="J168" s="50"/>
    </row>
    <row r="169" spans="1:10" ht="147.75" customHeight="1">
      <c r="A169" s="2" t="s">
        <v>19</v>
      </c>
      <c r="B169" s="22">
        <v>906</v>
      </c>
      <c r="C169" s="23" t="s">
        <v>160</v>
      </c>
      <c r="D169" s="23" t="s">
        <v>102</v>
      </c>
      <c r="E169" s="22" t="s">
        <v>121</v>
      </c>
      <c r="F169" s="23"/>
      <c r="G169" s="66">
        <f>G171</f>
        <v>84536100</v>
      </c>
      <c r="H169" s="29">
        <f>H171</f>
        <v>94110500</v>
      </c>
      <c r="I169" s="51"/>
      <c r="J169" s="51"/>
    </row>
    <row r="170" spans="1:10" ht="242.25" customHeight="1">
      <c r="A170" s="9" t="s">
        <v>243</v>
      </c>
      <c r="B170" s="16">
        <v>906</v>
      </c>
      <c r="C170" s="19" t="s">
        <v>160</v>
      </c>
      <c r="D170" s="19" t="s">
        <v>102</v>
      </c>
      <c r="E170" s="16" t="s">
        <v>242</v>
      </c>
      <c r="F170" s="23"/>
      <c r="G170" s="67">
        <f t="shared" ref="G170:H172" si="17">G171</f>
        <v>84536100</v>
      </c>
      <c r="H170" s="30">
        <f t="shared" si="17"/>
        <v>94110500</v>
      </c>
      <c r="I170" s="51"/>
      <c r="J170" s="51"/>
    </row>
    <row r="171" spans="1:10" ht="63.75">
      <c r="A171" s="3" t="s">
        <v>262</v>
      </c>
      <c r="B171" s="16">
        <v>906</v>
      </c>
      <c r="C171" s="19" t="s">
        <v>160</v>
      </c>
      <c r="D171" s="19" t="s">
        <v>102</v>
      </c>
      <c r="E171" s="16" t="s">
        <v>242</v>
      </c>
      <c r="F171" s="19" t="s">
        <v>135</v>
      </c>
      <c r="G171" s="67">
        <f t="shared" si="17"/>
        <v>84536100</v>
      </c>
      <c r="H171" s="30">
        <f t="shared" si="17"/>
        <v>94110500</v>
      </c>
      <c r="I171" s="52"/>
      <c r="J171" s="52"/>
    </row>
    <row r="172" spans="1:10">
      <c r="A172" s="3" t="s">
        <v>29</v>
      </c>
      <c r="B172" s="16">
        <v>906</v>
      </c>
      <c r="C172" s="19" t="s">
        <v>160</v>
      </c>
      <c r="D172" s="19" t="s">
        <v>102</v>
      </c>
      <c r="E172" s="16" t="s">
        <v>242</v>
      </c>
      <c r="F172" s="19" t="s">
        <v>136</v>
      </c>
      <c r="G172" s="64">
        <f t="shared" si="17"/>
        <v>84536100</v>
      </c>
      <c r="H172" s="26">
        <f t="shared" si="17"/>
        <v>94110500</v>
      </c>
      <c r="I172" s="49"/>
      <c r="J172" s="49"/>
    </row>
    <row r="173" spans="1:10" ht="76.5">
      <c r="A173" s="3" t="s">
        <v>30</v>
      </c>
      <c r="B173" s="16">
        <v>906</v>
      </c>
      <c r="C173" s="19" t="s">
        <v>160</v>
      </c>
      <c r="D173" s="19" t="s">
        <v>102</v>
      </c>
      <c r="E173" s="16" t="s">
        <v>164</v>
      </c>
      <c r="F173" s="19" t="s">
        <v>137</v>
      </c>
      <c r="G173" s="64">
        <v>84536100</v>
      </c>
      <c r="H173" s="26">
        <v>94110500</v>
      </c>
      <c r="I173" s="49"/>
      <c r="J173" s="49"/>
    </row>
    <row r="174" spans="1:10">
      <c r="A174" s="8" t="s">
        <v>28</v>
      </c>
      <c r="B174" s="17">
        <v>906</v>
      </c>
      <c r="C174" s="18" t="s">
        <v>160</v>
      </c>
      <c r="D174" s="18" t="s">
        <v>102</v>
      </c>
      <c r="E174" s="17" t="s">
        <v>133</v>
      </c>
      <c r="F174" s="18"/>
      <c r="G174" s="68">
        <f>SUM(G175,G180)</f>
        <v>11381800</v>
      </c>
      <c r="H174" s="68">
        <f>SUM(H175,H180)</f>
        <v>7132100</v>
      </c>
      <c r="I174" s="53"/>
      <c r="J174" s="53"/>
    </row>
    <row r="175" spans="1:10" ht="120.75" customHeight="1">
      <c r="A175" s="2" t="s">
        <v>235</v>
      </c>
      <c r="B175" s="22">
        <v>906</v>
      </c>
      <c r="C175" s="23" t="s">
        <v>160</v>
      </c>
      <c r="D175" s="23" t="s">
        <v>102</v>
      </c>
      <c r="E175" s="22" t="s">
        <v>165</v>
      </c>
      <c r="F175" s="19"/>
      <c r="G175" s="69">
        <f>G176</f>
        <v>6887000</v>
      </c>
      <c r="H175" s="33">
        <f>H176</f>
        <v>2418100</v>
      </c>
      <c r="I175" s="54"/>
      <c r="J175" s="54"/>
    </row>
    <row r="176" spans="1:10" ht="63.75">
      <c r="A176" s="3" t="s">
        <v>262</v>
      </c>
      <c r="B176" s="16">
        <v>906</v>
      </c>
      <c r="C176" s="19" t="s">
        <v>160</v>
      </c>
      <c r="D176" s="19" t="s">
        <v>102</v>
      </c>
      <c r="E176" s="16" t="s">
        <v>165</v>
      </c>
      <c r="F176" s="19" t="s">
        <v>135</v>
      </c>
      <c r="G176" s="70">
        <f>G177</f>
        <v>6887000</v>
      </c>
      <c r="H176" s="32">
        <f>H177</f>
        <v>2418100</v>
      </c>
      <c r="I176" s="55"/>
      <c r="J176" s="55"/>
    </row>
    <row r="177" spans="1:10">
      <c r="A177" s="3" t="s">
        <v>29</v>
      </c>
      <c r="B177" s="16">
        <v>906</v>
      </c>
      <c r="C177" s="19" t="s">
        <v>160</v>
      </c>
      <c r="D177" s="19" t="s">
        <v>102</v>
      </c>
      <c r="E177" s="16" t="s">
        <v>165</v>
      </c>
      <c r="F177" s="19" t="s">
        <v>136</v>
      </c>
      <c r="G177" s="70">
        <f>SUM(G178:G179)</f>
        <v>6887000</v>
      </c>
      <c r="H177" s="32">
        <f>SUM(H178:H179)</f>
        <v>2418100</v>
      </c>
      <c r="I177" s="55"/>
      <c r="J177" s="55"/>
    </row>
    <row r="178" spans="1:10" ht="76.5">
      <c r="A178" s="3" t="s">
        <v>30</v>
      </c>
      <c r="B178" s="16">
        <v>906</v>
      </c>
      <c r="C178" s="19" t="s">
        <v>160</v>
      </c>
      <c r="D178" s="19" t="s">
        <v>102</v>
      </c>
      <c r="E178" s="16" t="s">
        <v>165</v>
      </c>
      <c r="F178" s="19" t="s">
        <v>137</v>
      </c>
      <c r="G178" s="70">
        <v>2112600</v>
      </c>
      <c r="H178" s="32">
        <v>2218200</v>
      </c>
      <c r="I178" s="55"/>
      <c r="J178" s="55"/>
    </row>
    <row r="179" spans="1:10" ht="18.75" customHeight="1">
      <c r="A179" s="3" t="s">
        <v>55</v>
      </c>
      <c r="B179" s="16">
        <v>906</v>
      </c>
      <c r="C179" s="19" t="s">
        <v>160</v>
      </c>
      <c r="D179" s="19" t="s">
        <v>102</v>
      </c>
      <c r="E179" s="16" t="s">
        <v>165</v>
      </c>
      <c r="F179" s="19" t="s">
        <v>166</v>
      </c>
      <c r="G179" s="70">
        <v>4774400</v>
      </c>
      <c r="H179" s="32">
        <v>199900</v>
      </c>
      <c r="I179" s="55"/>
      <c r="J179" s="55"/>
    </row>
    <row r="180" spans="1:10" ht="64.5" customHeight="1">
      <c r="A180" s="2" t="s">
        <v>236</v>
      </c>
      <c r="B180" s="22">
        <v>906</v>
      </c>
      <c r="C180" s="23" t="s">
        <v>160</v>
      </c>
      <c r="D180" s="23" t="s">
        <v>102</v>
      </c>
      <c r="E180" s="22" t="s">
        <v>167</v>
      </c>
      <c r="F180" s="23"/>
      <c r="G180" s="69">
        <f>G181</f>
        <v>4494800</v>
      </c>
      <c r="H180" s="33">
        <f>H181</f>
        <v>4714000</v>
      </c>
      <c r="I180" s="54"/>
      <c r="J180" s="54"/>
    </row>
    <row r="181" spans="1:10" ht="57.75" customHeight="1">
      <c r="A181" s="3" t="s">
        <v>262</v>
      </c>
      <c r="B181" s="16">
        <v>906</v>
      </c>
      <c r="C181" s="19" t="s">
        <v>160</v>
      </c>
      <c r="D181" s="19" t="s">
        <v>102</v>
      </c>
      <c r="E181" s="16" t="s">
        <v>167</v>
      </c>
      <c r="F181" s="19" t="s">
        <v>135</v>
      </c>
      <c r="G181" s="70">
        <f>G182</f>
        <v>4494800</v>
      </c>
      <c r="H181" s="32">
        <f>H182</f>
        <v>4714000</v>
      </c>
      <c r="I181" s="55"/>
      <c r="J181" s="55"/>
    </row>
    <row r="182" spans="1:10">
      <c r="A182" s="3" t="s">
        <v>29</v>
      </c>
      <c r="B182" s="16">
        <v>906</v>
      </c>
      <c r="C182" s="19" t="s">
        <v>160</v>
      </c>
      <c r="D182" s="19" t="s">
        <v>102</v>
      </c>
      <c r="E182" s="16" t="s">
        <v>167</v>
      </c>
      <c r="F182" s="19" t="s">
        <v>136</v>
      </c>
      <c r="G182" s="70">
        <f>SUM(G183:G184)</f>
        <v>4494800</v>
      </c>
      <c r="H182" s="32">
        <f>SUM(H183:H184)</f>
        <v>4714000</v>
      </c>
      <c r="I182" s="55"/>
      <c r="J182" s="55"/>
    </row>
    <row r="183" spans="1:10" ht="76.5">
      <c r="A183" s="3" t="s">
        <v>30</v>
      </c>
      <c r="B183" s="16">
        <v>906</v>
      </c>
      <c r="C183" s="19" t="s">
        <v>160</v>
      </c>
      <c r="D183" s="19" t="s">
        <v>102</v>
      </c>
      <c r="E183" s="16" t="s">
        <v>167</v>
      </c>
      <c r="F183" s="19" t="s">
        <v>137</v>
      </c>
      <c r="G183" s="70">
        <v>4489500</v>
      </c>
      <c r="H183" s="32">
        <v>4714000</v>
      </c>
      <c r="I183" s="55"/>
      <c r="J183" s="55"/>
    </row>
    <row r="184" spans="1:10" ht="25.5">
      <c r="A184" s="3" t="s">
        <v>55</v>
      </c>
      <c r="B184" s="16">
        <v>906</v>
      </c>
      <c r="C184" s="19" t="s">
        <v>160</v>
      </c>
      <c r="D184" s="19" t="s">
        <v>102</v>
      </c>
      <c r="E184" s="16" t="s">
        <v>167</v>
      </c>
      <c r="F184" s="19" t="s">
        <v>166</v>
      </c>
      <c r="G184" s="70">
        <v>5300</v>
      </c>
      <c r="H184" s="32"/>
      <c r="I184" s="55"/>
      <c r="J184" s="55"/>
    </row>
    <row r="185" spans="1:10" ht="25.5">
      <c r="A185" s="9" t="s">
        <v>61</v>
      </c>
      <c r="B185" s="20">
        <v>906</v>
      </c>
      <c r="C185" s="21" t="s">
        <v>160</v>
      </c>
      <c r="D185" s="21" t="s">
        <v>142</v>
      </c>
      <c r="E185" s="21"/>
      <c r="F185" s="21"/>
      <c r="G185" s="75">
        <f>G186+G201+G191</f>
        <v>4686500</v>
      </c>
      <c r="H185" s="75">
        <f>H186+H201+H191</f>
        <v>4920900</v>
      </c>
      <c r="I185" s="59"/>
      <c r="J185" s="59"/>
    </row>
    <row r="186" spans="1:10" ht="63.75">
      <c r="A186" s="2" t="s">
        <v>2</v>
      </c>
      <c r="B186" s="22">
        <v>906</v>
      </c>
      <c r="C186" s="23" t="s">
        <v>160</v>
      </c>
      <c r="D186" s="23" t="s">
        <v>142</v>
      </c>
      <c r="E186" s="23" t="s">
        <v>103</v>
      </c>
      <c r="F186" s="23"/>
      <c r="G186" s="74">
        <f t="shared" ref="G186:H189" si="18">G187</f>
        <v>1259500</v>
      </c>
      <c r="H186" s="37">
        <f t="shared" si="18"/>
        <v>1322500</v>
      </c>
      <c r="I186" s="58"/>
      <c r="J186" s="58"/>
    </row>
    <row r="187" spans="1:10">
      <c r="A187" s="3" t="s">
        <v>8</v>
      </c>
      <c r="B187" s="16">
        <v>906</v>
      </c>
      <c r="C187" s="19" t="s">
        <v>160</v>
      </c>
      <c r="D187" s="19" t="s">
        <v>142</v>
      </c>
      <c r="E187" s="19" t="s">
        <v>109</v>
      </c>
      <c r="F187" s="19"/>
      <c r="G187" s="72">
        <f t="shared" si="18"/>
        <v>1259500</v>
      </c>
      <c r="H187" s="72">
        <f t="shared" si="18"/>
        <v>1322500</v>
      </c>
      <c r="I187" s="56"/>
      <c r="J187" s="56"/>
    </row>
    <row r="188" spans="1:10" ht="76.5">
      <c r="A188" s="3" t="s">
        <v>4</v>
      </c>
      <c r="B188" s="16">
        <v>906</v>
      </c>
      <c r="C188" s="19" t="s">
        <v>160</v>
      </c>
      <c r="D188" s="19" t="s">
        <v>142</v>
      </c>
      <c r="E188" s="19" t="s">
        <v>109</v>
      </c>
      <c r="F188" s="19" t="s">
        <v>105</v>
      </c>
      <c r="G188" s="72">
        <f t="shared" si="18"/>
        <v>1259500</v>
      </c>
      <c r="H188" s="35">
        <f t="shared" si="18"/>
        <v>1322500</v>
      </c>
      <c r="I188" s="56"/>
      <c r="J188" s="56"/>
    </row>
    <row r="189" spans="1:10" ht="38.25">
      <c r="A189" s="3" t="s">
        <v>212</v>
      </c>
      <c r="B189" s="16">
        <v>906</v>
      </c>
      <c r="C189" s="19" t="s">
        <v>160</v>
      </c>
      <c r="D189" s="19" t="s">
        <v>142</v>
      </c>
      <c r="E189" s="19" t="s">
        <v>109</v>
      </c>
      <c r="F189" s="19" t="s">
        <v>106</v>
      </c>
      <c r="G189" s="72">
        <f t="shared" si="18"/>
        <v>1259500</v>
      </c>
      <c r="H189" s="35">
        <f t="shared" si="18"/>
        <v>1322500</v>
      </c>
      <c r="I189" s="56"/>
      <c r="J189" s="56"/>
    </row>
    <row r="190" spans="1:10">
      <c r="A190" s="3" t="s">
        <v>5</v>
      </c>
      <c r="B190" s="16">
        <v>906</v>
      </c>
      <c r="C190" s="19" t="s">
        <v>160</v>
      </c>
      <c r="D190" s="19" t="s">
        <v>142</v>
      </c>
      <c r="E190" s="19" t="s">
        <v>109</v>
      </c>
      <c r="F190" s="19" t="s">
        <v>107</v>
      </c>
      <c r="G190" s="72">
        <v>1259500</v>
      </c>
      <c r="H190" s="35">
        <v>1322500</v>
      </c>
      <c r="I190" s="56"/>
      <c r="J190" s="56"/>
    </row>
    <row r="191" spans="1:10">
      <c r="A191" s="2" t="s">
        <v>18</v>
      </c>
      <c r="B191" s="22">
        <v>906</v>
      </c>
      <c r="C191" s="23" t="s">
        <v>160</v>
      </c>
      <c r="D191" s="23" t="s">
        <v>142</v>
      </c>
      <c r="E191" s="23" t="s">
        <v>120</v>
      </c>
      <c r="F191" s="23"/>
      <c r="G191" s="74">
        <f>G192</f>
        <v>863500</v>
      </c>
      <c r="H191" s="37">
        <f>H192</f>
        <v>906700</v>
      </c>
      <c r="I191" s="58"/>
      <c r="J191" s="58"/>
    </row>
    <row r="192" spans="1:10" ht="157.5" customHeight="1">
      <c r="A192" s="8" t="s">
        <v>19</v>
      </c>
      <c r="B192" s="17">
        <v>906</v>
      </c>
      <c r="C192" s="18" t="s">
        <v>160</v>
      </c>
      <c r="D192" s="18" t="s">
        <v>142</v>
      </c>
      <c r="E192" s="18" t="s">
        <v>121</v>
      </c>
      <c r="F192" s="21"/>
      <c r="G192" s="75">
        <f>G193</f>
        <v>863500</v>
      </c>
      <c r="H192" s="39">
        <f>H193</f>
        <v>906700</v>
      </c>
      <c r="I192" s="59"/>
      <c r="J192" s="59"/>
    </row>
    <row r="193" spans="1:10" ht="38.25">
      <c r="A193" s="2" t="s">
        <v>64</v>
      </c>
      <c r="B193" s="22">
        <v>906</v>
      </c>
      <c r="C193" s="23" t="s">
        <v>160</v>
      </c>
      <c r="D193" s="23" t="s">
        <v>142</v>
      </c>
      <c r="E193" s="23" t="s">
        <v>170</v>
      </c>
      <c r="F193" s="19"/>
      <c r="G193" s="72">
        <f>G194+G197</f>
        <v>863500</v>
      </c>
      <c r="H193" s="35">
        <f>H194+H197</f>
        <v>906700</v>
      </c>
      <c r="I193" s="56"/>
      <c r="J193" s="56"/>
    </row>
    <row r="194" spans="1:10" ht="76.5">
      <c r="A194" s="3" t="s">
        <v>4</v>
      </c>
      <c r="B194" s="16">
        <v>906</v>
      </c>
      <c r="C194" s="19" t="s">
        <v>160</v>
      </c>
      <c r="D194" s="19" t="s">
        <v>142</v>
      </c>
      <c r="E194" s="19" t="s">
        <v>170</v>
      </c>
      <c r="F194" s="19" t="s">
        <v>105</v>
      </c>
      <c r="G194" s="72">
        <f>G195</f>
        <v>718800</v>
      </c>
      <c r="H194" s="35">
        <f>H195</f>
        <v>754800</v>
      </c>
      <c r="I194" s="56"/>
      <c r="J194" s="56"/>
    </row>
    <row r="195" spans="1:10" ht="38.25">
      <c r="A195" s="3" t="s">
        <v>212</v>
      </c>
      <c r="B195" s="16">
        <v>906</v>
      </c>
      <c r="C195" s="19" t="s">
        <v>160</v>
      </c>
      <c r="D195" s="19" t="s">
        <v>142</v>
      </c>
      <c r="E195" s="19" t="s">
        <v>170</v>
      </c>
      <c r="F195" s="19" t="s">
        <v>106</v>
      </c>
      <c r="G195" s="72">
        <f>G196</f>
        <v>718800</v>
      </c>
      <c r="H195" s="35">
        <f>H196</f>
        <v>754800</v>
      </c>
      <c r="I195" s="56"/>
      <c r="J195" s="56"/>
    </row>
    <row r="196" spans="1:10">
      <c r="A196" s="3" t="s">
        <v>5</v>
      </c>
      <c r="B196" s="16">
        <v>906</v>
      </c>
      <c r="C196" s="19" t="s">
        <v>160</v>
      </c>
      <c r="D196" s="19" t="s">
        <v>142</v>
      </c>
      <c r="E196" s="19" t="s">
        <v>170</v>
      </c>
      <c r="F196" s="19" t="s">
        <v>107</v>
      </c>
      <c r="G196" s="72">
        <v>718800</v>
      </c>
      <c r="H196" s="35">
        <v>754800</v>
      </c>
      <c r="I196" s="56"/>
      <c r="J196" s="56"/>
    </row>
    <row r="197" spans="1:10" ht="28.5" customHeight="1">
      <c r="A197" s="3" t="s">
        <v>11</v>
      </c>
      <c r="B197" s="16">
        <v>906</v>
      </c>
      <c r="C197" s="19" t="s">
        <v>160</v>
      </c>
      <c r="D197" s="19" t="s">
        <v>142</v>
      </c>
      <c r="E197" s="19" t="s">
        <v>170</v>
      </c>
      <c r="F197" s="19" t="s">
        <v>111</v>
      </c>
      <c r="G197" s="72">
        <f>G198</f>
        <v>144700</v>
      </c>
      <c r="H197" s="35">
        <f>H198</f>
        <v>151900</v>
      </c>
      <c r="I197" s="56"/>
      <c r="J197" s="56"/>
    </row>
    <row r="198" spans="1:10" ht="38.25">
      <c r="A198" s="3" t="s">
        <v>12</v>
      </c>
      <c r="B198" s="16">
        <v>906</v>
      </c>
      <c r="C198" s="19" t="s">
        <v>160</v>
      </c>
      <c r="D198" s="19" t="s">
        <v>142</v>
      </c>
      <c r="E198" s="19" t="s">
        <v>170</v>
      </c>
      <c r="F198" s="19" t="s">
        <v>112</v>
      </c>
      <c r="G198" s="70">
        <f>SUM(G199:G200)</f>
        <v>144700</v>
      </c>
      <c r="H198" s="32">
        <f>SUM(H199:H200)</f>
        <v>151900</v>
      </c>
      <c r="I198" s="55"/>
      <c r="J198" s="55"/>
    </row>
    <row r="199" spans="1:10" ht="38.25">
      <c r="A199" s="3" t="s">
        <v>13</v>
      </c>
      <c r="B199" s="16">
        <v>906</v>
      </c>
      <c r="C199" s="19" t="s">
        <v>160</v>
      </c>
      <c r="D199" s="19" t="s">
        <v>142</v>
      </c>
      <c r="E199" s="19" t="s">
        <v>170</v>
      </c>
      <c r="F199" s="19" t="s">
        <v>113</v>
      </c>
      <c r="G199" s="72">
        <v>99000</v>
      </c>
      <c r="H199" s="35">
        <v>104000</v>
      </c>
      <c r="I199" s="56"/>
      <c r="J199" s="56"/>
    </row>
    <row r="200" spans="1:10" ht="38.25">
      <c r="A200" s="3" t="s">
        <v>14</v>
      </c>
      <c r="B200" s="16">
        <v>906</v>
      </c>
      <c r="C200" s="19" t="s">
        <v>160</v>
      </c>
      <c r="D200" s="19" t="s">
        <v>142</v>
      </c>
      <c r="E200" s="19" t="s">
        <v>170</v>
      </c>
      <c r="F200" s="19" t="s">
        <v>114</v>
      </c>
      <c r="G200" s="72">
        <v>45700</v>
      </c>
      <c r="H200" s="35">
        <v>47900</v>
      </c>
      <c r="I200" s="56"/>
      <c r="J200" s="56"/>
    </row>
    <row r="201" spans="1:10">
      <c r="A201" s="8" t="s">
        <v>28</v>
      </c>
      <c r="B201" s="17">
        <v>906</v>
      </c>
      <c r="C201" s="18" t="s">
        <v>160</v>
      </c>
      <c r="D201" s="18" t="s">
        <v>142</v>
      </c>
      <c r="E201" s="18" t="s">
        <v>133</v>
      </c>
      <c r="F201" s="18"/>
      <c r="G201" s="73">
        <f>G202</f>
        <v>2563500</v>
      </c>
      <c r="H201" s="38">
        <f>H202</f>
        <v>2691700</v>
      </c>
      <c r="I201" s="56"/>
      <c r="J201" s="56"/>
    </row>
    <row r="202" spans="1:10" ht="114.75">
      <c r="A202" s="2" t="s">
        <v>263</v>
      </c>
      <c r="B202" s="22">
        <v>906</v>
      </c>
      <c r="C202" s="23" t="s">
        <v>160</v>
      </c>
      <c r="D202" s="23" t="s">
        <v>142</v>
      </c>
      <c r="E202" s="23" t="s">
        <v>265</v>
      </c>
      <c r="F202" s="23"/>
      <c r="G202" s="74">
        <f t="shared" ref="G202:H205" si="19">G203</f>
        <v>2563500</v>
      </c>
      <c r="H202" s="37">
        <f t="shared" si="19"/>
        <v>2691700</v>
      </c>
      <c r="I202" s="56"/>
      <c r="J202" s="56"/>
    </row>
    <row r="203" spans="1:10" ht="25.5">
      <c r="A203" s="3" t="s">
        <v>62</v>
      </c>
      <c r="B203" s="16">
        <v>906</v>
      </c>
      <c r="C203" s="19" t="s">
        <v>160</v>
      </c>
      <c r="D203" s="19" t="s">
        <v>142</v>
      </c>
      <c r="E203" s="19" t="s">
        <v>265</v>
      </c>
      <c r="F203" s="19"/>
      <c r="G203" s="72">
        <f t="shared" si="19"/>
        <v>2563500</v>
      </c>
      <c r="H203" s="72">
        <f t="shared" si="19"/>
        <v>2691700</v>
      </c>
      <c r="I203" s="56"/>
      <c r="J203" s="56"/>
    </row>
    <row r="204" spans="1:10" ht="76.5">
      <c r="A204" s="3" t="s">
        <v>4</v>
      </c>
      <c r="B204" s="16">
        <v>906</v>
      </c>
      <c r="C204" s="19" t="s">
        <v>160</v>
      </c>
      <c r="D204" s="19" t="s">
        <v>142</v>
      </c>
      <c r="E204" s="19" t="s">
        <v>265</v>
      </c>
      <c r="F204" s="19" t="s">
        <v>105</v>
      </c>
      <c r="G204" s="72">
        <f t="shared" si="19"/>
        <v>2563500</v>
      </c>
      <c r="H204" s="35">
        <f t="shared" si="19"/>
        <v>2691700</v>
      </c>
      <c r="I204" s="56"/>
      <c r="J204" s="56"/>
    </row>
    <row r="205" spans="1:10" ht="25.5">
      <c r="A205" s="3" t="s">
        <v>63</v>
      </c>
      <c r="B205" s="16">
        <v>906</v>
      </c>
      <c r="C205" s="19" t="s">
        <v>160</v>
      </c>
      <c r="D205" s="19" t="s">
        <v>142</v>
      </c>
      <c r="E205" s="19" t="s">
        <v>265</v>
      </c>
      <c r="F205" s="19" t="s">
        <v>168</v>
      </c>
      <c r="G205" s="72">
        <f t="shared" si="19"/>
        <v>2563500</v>
      </c>
      <c r="H205" s="35">
        <f t="shared" si="19"/>
        <v>2691700</v>
      </c>
      <c r="I205" s="56"/>
      <c r="J205" s="56"/>
    </row>
    <row r="206" spans="1:10">
      <c r="A206" s="3" t="s">
        <v>5</v>
      </c>
      <c r="B206" s="16">
        <v>906</v>
      </c>
      <c r="C206" s="19" t="s">
        <v>160</v>
      </c>
      <c r="D206" s="19" t="s">
        <v>142</v>
      </c>
      <c r="E206" s="19" t="s">
        <v>265</v>
      </c>
      <c r="F206" s="19" t="s">
        <v>169</v>
      </c>
      <c r="G206" s="72">
        <v>2563500</v>
      </c>
      <c r="H206" s="35">
        <v>2691700</v>
      </c>
      <c r="I206" s="56"/>
      <c r="J206" s="56"/>
    </row>
    <row r="207" spans="1:10">
      <c r="A207" s="8" t="s">
        <v>35</v>
      </c>
      <c r="B207" s="17">
        <v>906</v>
      </c>
      <c r="C207" s="18" t="s">
        <v>143</v>
      </c>
      <c r="D207" s="18"/>
      <c r="E207" s="18"/>
      <c r="F207" s="18"/>
      <c r="G207" s="73">
        <f>G208+G219</f>
        <v>11184100</v>
      </c>
      <c r="H207" s="38">
        <f>H208+H219</f>
        <v>12175200</v>
      </c>
      <c r="I207" s="57"/>
      <c r="J207" s="57"/>
    </row>
    <row r="208" spans="1:10">
      <c r="A208" s="9" t="s">
        <v>43</v>
      </c>
      <c r="B208" s="20">
        <v>906</v>
      </c>
      <c r="C208" s="21" t="s">
        <v>143</v>
      </c>
      <c r="D208" s="21" t="s">
        <v>108</v>
      </c>
      <c r="E208" s="21"/>
      <c r="F208" s="21"/>
      <c r="G208" s="75">
        <f>G209</f>
        <v>6534200</v>
      </c>
      <c r="H208" s="39">
        <f>H209</f>
        <v>7305700</v>
      </c>
      <c r="I208" s="59"/>
      <c r="J208" s="59"/>
    </row>
    <row r="209" spans="1:10">
      <c r="A209" s="8" t="s">
        <v>18</v>
      </c>
      <c r="B209" s="17">
        <v>906</v>
      </c>
      <c r="C209" s="18" t="s">
        <v>143</v>
      </c>
      <c r="D209" s="18" t="s">
        <v>108</v>
      </c>
      <c r="E209" s="18" t="s">
        <v>120</v>
      </c>
      <c r="F209" s="18"/>
      <c r="G209" s="73">
        <f>G210</f>
        <v>6534200</v>
      </c>
      <c r="H209" s="38">
        <f>H210</f>
        <v>7305700</v>
      </c>
      <c r="I209" s="57"/>
      <c r="J209" s="57"/>
    </row>
    <row r="210" spans="1:10" ht="140.25">
      <c r="A210" s="2" t="s">
        <v>19</v>
      </c>
      <c r="B210" s="17">
        <v>906</v>
      </c>
      <c r="C210" s="18" t="s">
        <v>143</v>
      </c>
      <c r="D210" s="18" t="s">
        <v>108</v>
      </c>
      <c r="E210" s="18" t="s">
        <v>121</v>
      </c>
      <c r="F210" s="18"/>
      <c r="G210" s="73">
        <f>SUM(G211,G215)</f>
        <v>6534200</v>
      </c>
      <c r="H210" s="38">
        <f>SUM(H211,H215)</f>
        <v>7305700</v>
      </c>
      <c r="I210" s="57"/>
      <c r="J210" s="57"/>
    </row>
    <row r="211" spans="1:10" ht="97.5" customHeight="1">
      <c r="A211" s="9" t="s">
        <v>216</v>
      </c>
      <c r="B211" s="20">
        <v>906</v>
      </c>
      <c r="C211" s="21" t="s">
        <v>143</v>
      </c>
      <c r="D211" s="21" t="s">
        <v>108</v>
      </c>
      <c r="E211" s="21" t="s">
        <v>171</v>
      </c>
      <c r="F211" s="21"/>
      <c r="G211" s="75">
        <f t="shared" ref="G211:H213" si="20">G212</f>
        <v>6354000</v>
      </c>
      <c r="H211" s="39">
        <f t="shared" si="20"/>
        <v>7116500</v>
      </c>
      <c r="I211" s="59"/>
      <c r="J211" s="59"/>
    </row>
    <row r="212" spans="1:10" ht="25.5">
      <c r="A212" s="3" t="s">
        <v>40</v>
      </c>
      <c r="B212" s="16">
        <v>906</v>
      </c>
      <c r="C212" s="19" t="s">
        <v>143</v>
      </c>
      <c r="D212" s="19" t="s">
        <v>108</v>
      </c>
      <c r="E212" s="19" t="s">
        <v>171</v>
      </c>
      <c r="F212" s="19" t="s">
        <v>147</v>
      </c>
      <c r="G212" s="72">
        <f t="shared" si="20"/>
        <v>6354000</v>
      </c>
      <c r="H212" s="35">
        <f t="shared" si="20"/>
        <v>7116500</v>
      </c>
      <c r="I212" s="56"/>
      <c r="J212" s="56"/>
    </row>
    <row r="213" spans="1:10" ht="38.25">
      <c r="A213" s="3" t="s">
        <v>44</v>
      </c>
      <c r="B213" s="16">
        <v>906</v>
      </c>
      <c r="C213" s="19" t="s">
        <v>143</v>
      </c>
      <c r="D213" s="19" t="s">
        <v>108</v>
      </c>
      <c r="E213" s="19" t="s">
        <v>171</v>
      </c>
      <c r="F213" s="19" t="s">
        <v>172</v>
      </c>
      <c r="G213" s="72">
        <f t="shared" si="20"/>
        <v>6354000</v>
      </c>
      <c r="H213" s="35">
        <f t="shared" si="20"/>
        <v>7116500</v>
      </c>
      <c r="I213" s="56"/>
      <c r="J213" s="56"/>
    </row>
    <row r="214" spans="1:10" ht="38.25">
      <c r="A214" s="3" t="s">
        <v>65</v>
      </c>
      <c r="B214" s="16">
        <v>906</v>
      </c>
      <c r="C214" s="19" t="s">
        <v>143</v>
      </c>
      <c r="D214" s="19" t="s">
        <v>108</v>
      </c>
      <c r="E214" s="19" t="s">
        <v>171</v>
      </c>
      <c r="F214" s="19" t="s">
        <v>173</v>
      </c>
      <c r="G214" s="72">
        <v>6354000</v>
      </c>
      <c r="H214" s="35">
        <v>7116500</v>
      </c>
      <c r="I214" s="56"/>
      <c r="J214" s="56"/>
    </row>
    <row r="215" spans="1:10" ht="192">
      <c r="A215" s="9" t="s">
        <v>217</v>
      </c>
      <c r="B215" s="20">
        <v>906</v>
      </c>
      <c r="C215" s="21" t="s">
        <v>143</v>
      </c>
      <c r="D215" s="21" t="s">
        <v>108</v>
      </c>
      <c r="E215" s="21" t="s">
        <v>174</v>
      </c>
      <c r="F215" s="21"/>
      <c r="G215" s="75">
        <f t="shared" ref="G215:H217" si="21">G216</f>
        <v>180200</v>
      </c>
      <c r="H215" s="39">
        <f t="shared" si="21"/>
        <v>189200</v>
      </c>
      <c r="I215" s="59"/>
      <c r="J215" s="59"/>
    </row>
    <row r="216" spans="1:10" ht="25.5">
      <c r="A216" s="3" t="s">
        <v>40</v>
      </c>
      <c r="B216" s="16">
        <v>906</v>
      </c>
      <c r="C216" s="19" t="s">
        <v>143</v>
      </c>
      <c r="D216" s="19" t="s">
        <v>108</v>
      </c>
      <c r="E216" s="19" t="s">
        <v>174</v>
      </c>
      <c r="F216" s="19" t="s">
        <v>147</v>
      </c>
      <c r="G216" s="72">
        <f t="shared" si="21"/>
        <v>180200</v>
      </c>
      <c r="H216" s="35">
        <f t="shared" si="21"/>
        <v>189200</v>
      </c>
      <c r="I216" s="56"/>
      <c r="J216" s="56"/>
    </row>
    <row r="217" spans="1:10" ht="38.25">
      <c r="A217" s="3" t="s">
        <v>44</v>
      </c>
      <c r="B217" s="16">
        <v>906</v>
      </c>
      <c r="C217" s="19" t="s">
        <v>143</v>
      </c>
      <c r="D217" s="19" t="s">
        <v>108</v>
      </c>
      <c r="E217" s="19" t="s">
        <v>174</v>
      </c>
      <c r="F217" s="19" t="s">
        <v>172</v>
      </c>
      <c r="G217" s="72">
        <f t="shared" si="21"/>
        <v>180200</v>
      </c>
      <c r="H217" s="35">
        <f t="shared" si="21"/>
        <v>189200</v>
      </c>
      <c r="I217" s="56"/>
      <c r="J217" s="56"/>
    </row>
    <row r="218" spans="1:10" ht="38.25">
      <c r="A218" s="3" t="s">
        <v>65</v>
      </c>
      <c r="B218" s="16">
        <v>906</v>
      </c>
      <c r="C218" s="19" t="s">
        <v>143</v>
      </c>
      <c r="D218" s="19" t="s">
        <v>108</v>
      </c>
      <c r="E218" s="19" t="s">
        <v>174</v>
      </c>
      <c r="F218" s="19" t="s">
        <v>173</v>
      </c>
      <c r="G218" s="72">
        <v>180200</v>
      </c>
      <c r="H218" s="35">
        <v>189200</v>
      </c>
      <c r="I218" s="56"/>
      <c r="J218" s="56"/>
    </row>
    <row r="219" spans="1:10">
      <c r="A219" s="9" t="s">
        <v>66</v>
      </c>
      <c r="B219" s="20">
        <v>906</v>
      </c>
      <c r="C219" s="21" t="s">
        <v>143</v>
      </c>
      <c r="D219" s="21" t="s">
        <v>117</v>
      </c>
      <c r="E219" s="21"/>
      <c r="F219" s="21"/>
      <c r="G219" s="75">
        <f>G220</f>
        <v>4649900</v>
      </c>
      <c r="H219" s="39">
        <f>H220</f>
        <v>4869500</v>
      </c>
      <c r="I219" s="59"/>
      <c r="J219" s="59"/>
    </row>
    <row r="220" spans="1:10" ht="27">
      <c r="A220" s="8" t="s">
        <v>57</v>
      </c>
      <c r="B220" s="17">
        <v>906</v>
      </c>
      <c r="C220" s="18" t="s">
        <v>143</v>
      </c>
      <c r="D220" s="18" t="s">
        <v>117</v>
      </c>
      <c r="E220" s="18" t="s">
        <v>162</v>
      </c>
      <c r="F220" s="18"/>
      <c r="G220" s="73">
        <f>G221+G225+G230</f>
        <v>4649900</v>
      </c>
      <c r="H220" s="38">
        <f>H221+H225+H230</f>
        <v>4869500</v>
      </c>
      <c r="I220" s="57"/>
      <c r="J220" s="57"/>
    </row>
    <row r="221" spans="1:10" ht="130.5" customHeight="1">
      <c r="A221" s="9" t="s">
        <v>218</v>
      </c>
      <c r="B221" s="17">
        <v>906</v>
      </c>
      <c r="C221" s="18" t="s">
        <v>143</v>
      </c>
      <c r="D221" s="18" t="s">
        <v>117</v>
      </c>
      <c r="E221" s="18" t="s">
        <v>175</v>
      </c>
      <c r="F221" s="18"/>
      <c r="G221" s="73">
        <f t="shared" ref="G221:H223" si="22">G222</f>
        <v>105000</v>
      </c>
      <c r="H221" s="38">
        <f t="shared" si="22"/>
        <v>110300</v>
      </c>
      <c r="I221" s="57"/>
      <c r="J221" s="57"/>
    </row>
    <row r="222" spans="1:10" ht="25.5">
      <c r="A222" s="3" t="s">
        <v>40</v>
      </c>
      <c r="B222" s="20">
        <v>906</v>
      </c>
      <c r="C222" s="21" t="s">
        <v>143</v>
      </c>
      <c r="D222" s="21" t="s">
        <v>117</v>
      </c>
      <c r="E222" s="19" t="s">
        <v>175</v>
      </c>
      <c r="F222" s="19" t="s">
        <v>147</v>
      </c>
      <c r="G222" s="75">
        <f t="shared" si="22"/>
        <v>105000</v>
      </c>
      <c r="H222" s="39">
        <f t="shared" si="22"/>
        <v>110300</v>
      </c>
      <c r="I222" s="59"/>
      <c r="J222" s="59"/>
    </row>
    <row r="223" spans="1:10" ht="38.25">
      <c r="A223" s="3" t="s">
        <v>44</v>
      </c>
      <c r="B223" s="16">
        <v>906</v>
      </c>
      <c r="C223" s="19" t="s">
        <v>143</v>
      </c>
      <c r="D223" s="19" t="s">
        <v>117</v>
      </c>
      <c r="E223" s="19" t="s">
        <v>175</v>
      </c>
      <c r="F223" s="19" t="s">
        <v>172</v>
      </c>
      <c r="G223" s="72">
        <f t="shared" si="22"/>
        <v>105000</v>
      </c>
      <c r="H223" s="35">
        <f t="shared" si="22"/>
        <v>110300</v>
      </c>
      <c r="I223" s="56"/>
      <c r="J223" s="56"/>
    </row>
    <row r="224" spans="1:10" ht="38.25">
      <c r="A224" s="3" t="s">
        <v>65</v>
      </c>
      <c r="B224" s="16">
        <v>906</v>
      </c>
      <c r="C224" s="19" t="s">
        <v>143</v>
      </c>
      <c r="D224" s="19" t="s">
        <v>117</v>
      </c>
      <c r="E224" s="19" t="s">
        <v>175</v>
      </c>
      <c r="F224" s="19" t="s">
        <v>173</v>
      </c>
      <c r="G224" s="72">
        <v>105000</v>
      </c>
      <c r="H224" s="35">
        <v>110300</v>
      </c>
      <c r="I224" s="56"/>
      <c r="J224" s="56"/>
    </row>
    <row r="225" spans="1:10" ht="90">
      <c r="A225" s="9" t="s">
        <v>98</v>
      </c>
      <c r="B225" s="20">
        <v>906</v>
      </c>
      <c r="C225" s="21" t="s">
        <v>143</v>
      </c>
      <c r="D225" s="21" t="s">
        <v>117</v>
      </c>
      <c r="E225" s="21" t="s">
        <v>176</v>
      </c>
      <c r="F225" s="21"/>
      <c r="G225" s="75">
        <f t="shared" ref="G225:H228" si="23">G226</f>
        <v>3792800</v>
      </c>
      <c r="H225" s="39">
        <f t="shared" si="23"/>
        <v>3982400</v>
      </c>
      <c r="I225" s="59"/>
      <c r="J225" s="59"/>
    </row>
    <row r="226" spans="1:10" ht="25.5">
      <c r="A226" s="3" t="s">
        <v>67</v>
      </c>
      <c r="B226" s="16">
        <v>906</v>
      </c>
      <c r="C226" s="19" t="s">
        <v>143</v>
      </c>
      <c r="D226" s="19" t="s">
        <v>117</v>
      </c>
      <c r="E226" s="19" t="s">
        <v>177</v>
      </c>
      <c r="F226" s="7"/>
      <c r="G226" s="72">
        <f t="shared" si="23"/>
        <v>3792800</v>
      </c>
      <c r="H226" s="35">
        <f t="shared" si="23"/>
        <v>3982400</v>
      </c>
      <c r="I226" s="56"/>
      <c r="J226" s="56"/>
    </row>
    <row r="227" spans="1:10" ht="25.5">
      <c r="A227" s="3" t="s">
        <v>40</v>
      </c>
      <c r="B227" s="16">
        <v>906</v>
      </c>
      <c r="C227" s="19" t="s">
        <v>143</v>
      </c>
      <c r="D227" s="19" t="s">
        <v>117</v>
      </c>
      <c r="E227" s="19" t="s">
        <v>177</v>
      </c>
      <c r="F227" s="19" t="s">
        <v>147</v>
      </c>
      <c r="G227" s="72">
        <f t="shared" si="23"/>
        <v>3792800</v>
      </c>
      <c r="H227" s="35">
        <f t="shared" si="23"/>
        <v>3982400</v>
      </c>
      <c r="I227" s="56"/>
      <c r="J227" s="56"/>
    </row>
    <row r="228" spans="1:10" ht="25.5">
      <c r="A228" s="3" t="s">
        <v>41</v>
      </c>
      <c r="B228" s="16">
        <v>906</v>
      </c>
      <c r="C228" s="19" t="s">
        <v>143</v>
      </c>
      <c r="D228" s="19" t="s">
        <v>117</v>
      </c>
      <c r="E228" s="19" t="s">
        <v>177</v>
      </c>
      <c r="F228" s="19" t="s">
        <v>148</v>
      </c>
      <c r="G228" s="72">
        <f t="shared" si="23"/>
        <v>3792800</v>
      </c>
      <c r="H228" s="35">
        <f t="shared" si="23"/>
        <v>3982400</v>
      </c>
      <c r="I228" s="56"/>
      <c r="J228" s="56"/>
    </row>
    <row r="229" spans="1:10" ht="38.25">
      <c r="A229" s="3" t="s">
        <v>68</v>
      </c>
      <c r="B229" s="16">
        <v>906</v>
      </c>
      <c r="C229" s="19" t="s">
        <v>143</v>
      </c>
      <c r="D229" s="19" t="s">
        <v>117</v>
      </c>
      <c r="E229" s="19" t="s">
        <v>177</v>
      </c>
      <c r="F229" s="19" t="s">
        <v>178</v>
      </c>
      <c r="G229" s="72">
        <v>3792800</v>
      </c>
      <c r="H229" s="35">
        <v>3982400</v>
      </c>
      <c r="I229" s="56"/>
      <c r="J229" s="56"/>
    </row>
    <row r="230" spans="1:10" ht="99" customHeight="1">
      <c r="A230" s="9" t="s">
        <v>219</v>
      </c>
      <c r="B230" s="20">
        <v>906</v>
      </c>
      <c r="C230" s="21" t="s">
        <v>143</v>
      </c>
      <c r="D230" s="21" t="s">
        <v>117</v>
      </c>
      <c r="E230" s="21" t="s">
        <v>179</v>
      </c>
      <c r="F230" s="21"/>
      <c r="G230" s="75">
        <f>G231+G235</f>
        <v>752100</v>
      </c>
      <c r="H230" s="39">
        <f>H231+H235</f>
        <v>776800</v>
      </c>
      <c r="I230" s="59"/>
      <c r="J230" s="59"/>
    </row>
    <row r="231" spans="1:10" ht="38.25">
      <c r="A231" s="3" t="s">
        <v>69</v>
      </c>
      <c r="B231" s="16">
        <v>906</v>
      </c>
      <c r="C231" s="19" t="s">
        <v>143</v>
      </c>
      <c r="D231" s="19" t="s">
        <v>117</v>
      </c>
      <c r="E231" s="19" t="s">
        <v>180</v>
      </c>
      <c r="F231" s="7"/>
      <c r="G231" s="72">
        <f t="shared" ref="G231:H233" si="24">G232</f>
        <v>494700</v>
      </c>
      <c r="H231" s="35">
        <f t="shared" si="24"/>
        <v>519400</v>
      </c>
      <c r="I231" s="56"/>
      <c r="J231" s="56"/>
    </row>
    <row r="232" spans="1:10" ht="25.5">
      <c r="A232" s="3" t="s">
        <v>40</v>
      </c>
      <c r="B232" s="16">
        <v>906</v>
      </c>
      <c r="C232" s="19" t="s">
        <v>143</v>
      </c>
      <c r="D232" s="19" t="s">
        <v>117</v>
      </c>
      <c r="E232" s="19" t="s">
        <v>180</v>
      </c>
      <c r="F232" s="19" t="s">
        <v>147</v>
      </c>
      <c r="G232" s="72">
        <f t="shared" si="24"/>
        <v>494700</v>
      </c>
      <c r="H232" s="35">
        <f t="shared" si="24"/>
        <v>519400</v>
      </c>
      <c r="I232" s="56"/>
      <c r="J232" s="56"/>
    </row>
    <row r="233" spans="1:10" ht="25.5">
      <c r="A233" s="3" t="s">
        <v>41</v>
      </c>
      <c r="B233" s="16">
        <v>906</v>
      </c>
      <c r="C233" s="19" t="s">
        <v>143</v>
      </c>
      <c r="D233" s="19" t="s">
        <v>117</v>
      </c>
      <c r="E233" s="19" t="s">
        <v>180</v>
      </c>
      <c r="F233" s="19" t="s">
        <v>148</v>
      </c>
      <c r="G233" s="72">
        <f t="shared" si="24"/>
        <v>494700</v>
      </c>
      <c r="H233" s="35">
        <f t="shared" si="24"/>
        <v>519400</v>
      </c>
      <c r="I233" s="56"/>
      <c r="J233" s="56"/>
    </row>
    <row r="234" spans="1:10" ht="38.25">
      <c r="A234" s="3" t="s">
        <v>68</v>
      </c>
      <c r="B234" s="16">
        <v>906</v>
      </c>
      <c r="C234" s="19" t="s">
        <v>143</v>
      </c>
      <c r="D234" s="19" t="s">
        <v>117</v>
      </c>
      <c r="E234" s="19" t="s">
        <v>180</v>
      </c>
      <c r="F234" s="19" t="s">
        <v>178</v>
      </c>
      <c r="G234" s="72">
        <v>494700</v>
      </c>
      <c r="H234" s="35">
        <v>519400</v>
      </c>
      <c r="I234" s="56"/>
      <c r="J234" s="56"/>
    </row>
    <row r="235" spans="1:10" ht="25.5">
      <c r="A235" s="3" t="s">
        <v>70</v>
      </c>
      <c r="B235" s="16">
        <v>906</v>
      </c>
      <c r="C235" s="19" t="s">
        <v>143</v>
      </c>
      <c r="D235" s="19" t="s">
        <v>117</v>
      </c>
      <c r="E235" s="19" t="s">
        <v>181</v>
      </c>
      <c r="F235" s="7"/>
      <c r="G235" s="72">
        <f>G236</f>
        <v>257400</v>
      </c>
      <c r="H235" s="35">
        <f>H236</f>
        <v>257400</v>
      </c>
      <c r="I235" s="56"/>
      <c r="J235" s="56"/>
    </row>
    <row r="236" spans="1:10" ht="25.5">
      <c r="A236" s="3" t="s">
        <v>40</v>
      </c>
      <c r="B236" s="16">
        <v>906</v>
      </c>
      <c r="C236" s="19" t="s">
        <v>143</v>
      </c>
      <c r="D236" s="19" t="s">
        <v>117</v>
      </c>
      <c r="E236" s="19" t="s">
        <v>181</v>
      </c>
      <c r="F236" s="19" t="s">
        <v>147</v>
      </c>
      <c r="G236" s="72">
        <f>G237</f>
        <v>257400</v>
      </c>
      <c r="H236" s="35">
        <f>H237</f>
        <v>257400</v>
      </c>
      <c r="I236" s="56"/>
      <c r="J236" s="56"/>
    </row>
    <row r="237" spans="1:10">
      <c r="A237" s="3" t="s">
        <v>220</v>
      </c>
      <c r="B237" s="16">
        <v>906</v>
      </c>
      <c r="C237" s="19" t="s">
        <v>143</v>
      </c>
      <c r="D237" s="19" t="s">
        <v>117</v>
      </c>
      <c r="E237" s="19" t="s">
        <v>181</v>
      </c>
      <c r="F237" s="19" t="s">
        <v>182</v>
      </c>
      <c r="G237" s="72">
        <v>257400</v>
      </c>
      <c r="H237" s="35">
        <v>257400</v>
      </c>
      <c r="I237" s="56"/>
      <c r="J237" s="56"/>
    </row>
    <row r="238" spans="1:10">
      <c r="A238" s="8" t="s">
        <v>71</v>
      </c>
      <c r="B238" s="17">
        <v>906</v>
      </c>
      <c r="C238" s="18" t="s">
        <v>125</v>
      </c>
      <c r="D238" s="18"/>
      <c r="E238" s="18"/>
      <c r="F238" s="18"/>
      <c r="G238" s="73">
        <f t="shared" ref="G238:H240" si="25">G239</f>
        <v>180000</v>
      </c>
      <c r="H238" s="38">
        <f t="shared" si="25"/>
        <v>200000</v>
      </c>
      <c r="I238" s="57"/>
      <c r="J238" s="57"/>
    </row>
    <row r="239" spans="1:10">
      <c r="A239" s="9" t="s">
        <v>72</v>
      </c>
      <c r="B239" s="20">
        <v>906</v>
      </c>
      <c r="C239" s="21" t="s">
        <v>125</v>
      </c>
      <c r="D239" s="21" t="s">
        <v>102</v>
      </c>
      <c r="E239" s="21"/>
      <c r="F239" s="21"/>
      <c r="G239" s="75">
        <f t="shared" si="25"/>
        <v>180000</v>
      </c>
      <c r="H239" s="39">
        <f t="shared" si="25"/>
        <v>200000</v>
      </c>
      <c r="I239" s="59"/>
      <c r="J239" s="59"/>
    </row>
    <row r="240" spans="1:10">
      <c r="A240" s="8" t="s">
        <v>31</v>
      </c>
      <c r="B240" s="17">
        <v>906</v>
      </c>
      <c r="C240" s="18" t="s">
        <v>125</v>
      </c>
      <c r="D240" s="18" t="s">
        <v>102</v>
      </c>
      <c r="E240" s="18" t="s">
        <v>138</v>
      </c>
      <c r="F240" s="18"/>
      <c r="G240" s="73">
        <f t="shared" si="25"/>
        <v>180000</v>
      </c>
      <c r="H240" s="38">
        <f t="shared" si="25"/>
        <v>200000</v>
      </c>
      <c r="I240" s="57"/>
      <c r="J240" s="57"/>
    </row>
    <row r="241" spans="1:10" ht="88.5" customHeight="1">
      <c r="A241" s="8" t="s">
        <v>241</v>
      </c>
      <c r="B241" s="17">
        <v>906</v>
      </c>
      <c r="C241" s="18" t="s">
        <v>125</v>
      </c>
      <c r="D241" s="18" t="s">
        <v>102</v>
      </c>
      <c r="E241" s="18" t="s">
        <v>183</v>
      </c>
      <c r="F241" s="18"/>
      <c r="G241" s="73">
        <f>SUM(G242)</f>
        <v>180000</v>
      </c>
      <c r="H241" s="38">
        <f>SUM(H242)</f>
        <v>200000</v>
      </c>
      <c r="I241" s="57"/>
      <c r="J241" s="57"/>
    </row>
    <row r="242" spans="1:10" ht="38.25">
      <c r="A242" s="3" t="s">
        <v>11</v>
      </c>
      <c r="B242" s="16">
        <v>906</v>
      </c>
      <c r="C242" s="19" t="s">
        <v>184</v>
      </c>
      <c r="D242" s="19" t="s">
        <v>102</v>
      </c>
      <c r="E242" s="19" t="s">
        <v>183</v>
      </c>
      <c r="F242" s="19" t="s">
        <v>111</v>
      </c>
      <c r="G242" s="72">
        <f>G243</f>
        <v>180000</v>
      </c>
      <c r="H242" s="35">
        <f>H243</f>
        <v>200000</v>
      </c>
      <c r="I242" s="56"/>
      <c r="J242" s="56"/>
    </row>
    <row r="243" spans="1:10" ht="38.25">
      <c r="A243" s="3" t="s">
        <v>12</v>
      </c>
      <c r="B243" s="16">
        <v>906</v>
      </c>
      <c r="C243" s="19" t="s">
        <v>184</v>
      </c>
      <c r="D243" s="19" t="s">
        <v>102</v>
      </c>
      <c r="E243" s="19" t="s">
        <v>183</v>
      </c>
      <c r="F243" s="19" t="s">
        <v>112</v>
      </c>
      <c r="G243" s="72">
        <f>G244</f>
        <v>180000</v>
      </c>
      <c r="H243" s="35">
        <f>H244</f>
        <v>200000</v>
      </c>
      <c r="I243" s="56"/>
      <c r="J243" s="56"/>
    </row>
    <row r="244" spans="1:10" ht="38.25">
      <c r="A244" s="3" t="s">
        <v>14</v>
      </c>
      <c r="B244" s="16">
        <v>906</v>
      </c>
      <c r="C244" s="19" t="s">
        <v>184</v>
      </c>
      <c r="D244" s="19" t="s">
        <v>102</v>
      </c>
      <c r="E244" s="19" t="s">
        <v>183</v>
      </c>
      <c r="F244" s="19" t="s">
        <v>114</v>
      </c>
      <c r="G244" s="72">
        <v>180000</v>
      </c>
      <c r="H244" s="35">
        <v>200000</v>
      </c>
      <c r="I244" s="56"/>
      <c r="J244" s="56"/>
    </row>
    <row r="245" spans="1:10" ht="76.5">
      <c r="A245" s="2" t="s">
        <v>74</v>
      </c>
      <c r="B245" s="22">
        <v>907</v>
      </c>
      <c r="C245" s="23"/>
      <c r="D245" s="23"/>
      <c r="E245" s="23"/>
      <c r="F245" s="23"/>
      <c r="G245" s="74">
        <f>G246+G268+G311+G317</f>
        <v>28383600</v>
      </c>
      <c r="H245" s="37">
        <f>H246+H268+H311+H317</f>
        <v>28487400</v>
      </c>
      <c r="I245" s="58"/>
      <c r="J245" s="58"/>
    </row>
    <row r="246" spans="1:10">
      <c r="A246" s="8" t="s">
        <v>53</v>
      </c>
      <c r="B246" s="17">
        <v>907</v>
      </c>
      <c r="C246" s="18" t="s">
        <v>160</v>
      </c>
      <c r="D246" s="18"/>
      <c r="E246" s="18"/>
      <c r="F246" s="18"/>
      <c r="G246" s="73">
        <f>G247+G254</f>
        <v>3750800</v>
      </c>
      <c r="H246" s="38">
        <f>H247+H254</f>
        <v>3488600</v>
      </c>
      <c r="I246" s="57"/>
      <c r="J246" s="57"/>
    </row>
    <row r="247" spans="1:10">
      <c r="A247" s="9" t="s">
        <v>56</v>
      </c>
      <c r="B247" s="20">
        <v>907</v>
      </c>
      <c r="C247" s="21" t="s">
        <v>160</v>
      </c>
      <c r="D247" s="21" t="s">
        <v>102</v>
      </c>
      <c r="E247" s="21"/>
      <c r="F247" s="21"/>
      <c r="G247" s="75">
        <f>G248</f>
        <v>3490800</v>
      </c>
      <c r="H247" s="75">
        <f>H248</f>
        <v>3488600</v>
      </c>
      <c r="I247" s="59"/>
      <c r="J247" s="59"/>
    </row>
    <row r="248" spans="1:10">
      <c r="A248" s="8" t="s">
        <v>28</v>
      </c>
      <c r="B248" s="17">
        <v>907</v>
      </c>
      <c r="C248" s="18" t="s">
        <v>160</v>
      </c>
      <c r="D248" s="18" t="s">
        <v>102</v>
      </c>
      <c r="E248" s="18" t="s">
        <v>133</v>
      </c>
      <c r="F248" s="18"/>
      <c r="G248" s="73">
        <f t="shared" ref="G248:H250" si="26">G249</f>
        <v>3490800</v>
      </c>
      <c r="H248" s="38">
        <f t="shared" si="26"/>
        <v>3488600</v>
      </c>
      <c r="I248" s="57"/>
      <c r="J248" s="57"/>
    </row>
    <row r="249" spans="1:10" ht="76.5">
      <c r="A249" s="2" t="s">
        <v>237</v>
      </c>
      <c r="B249" s="22">
        <v>907</v>
      </c>
      <c r="C249" s="23" t="s">
        <v>160</v>
      </c>
      <c r="D249" s="23" t="s">
        <v>102</v>
      </c>
      <c r="E249" s="23" t="s">
        <v>185</v>
      </c>
      <c r="F249" s="23"/>
      <c r="G249" s="74">
        <f t="shared" si="26"/>
        <v>3490800</v>
      </c>
      <c r="H249" s="37">
        <f t="shared" si="26"/>
        <v>3488600</v>
      </c>
      <c r="I249" s="58"/>
      <c r="J249" s="58"/>
    </row>
    <row r="250" spans="1:10" ht="63.75">
      <c r="A250" s="3" t="s">
        <v>262</v>
      </c>
      <c r="B250" s="16">
        <v>907</v>
      </c>
      <c r="C250" s="19" t="s">
        <v>160</v>
      </c>
      <c r="D250" s="19" t="s">
        <v>102</v>
      </c>
      <c r="E250" s="19" t="s">
        <v>185</v>
      </c>
      <c r="F250" s="19" t="s">
        <v>135</v>
      </c>
      <c r="G250" s="72">
        <f t="shared" si="26"/>
        <v>3490800</v>
      </c>
      <c r="H250" s="35">
        <f t="shared" si="26"/>
        <v>3488600</v>
      </c>
      <c r="I250" s="56"/>
      <c r="J250" s="56"/>
    </row>
    <row r="251" spans="1:10">
      <c r="A251" s="3" t="s">
        <v>29</v>
      </c>
      <c r="B251" s="16">
        <v>907</v>
      </c>
      <c r="C251" s="19" t="s">
        <v>160</v>
      </c>
      <c r="D251" s="19" t="s">
        <v>102</v>
      </c>
      <c r="E251" s="19" t="s">
        <v>185</v>
      </c>
      <c r="F251" s="19" t="s">
        <v>136</v>
      </c>
      <c r="G251" s="72">
        <f>G252+G253</f>
        <v>3490800</v>
      </c>
      <c r="H251" s="35">
        <f>H252+H253</f>
        <v>3488600</v>
      </c>
      <c r="I251" s="56"/>
      <c r="J251" s="56"/>
    </row>
    <row r="252" spans="1:10" ht="76.5">
      <c r="A252" s="3" t="s">
        <v>30</v>
      </c>
      <c r="B252" s="16">
        <v>907</v>
      </c>
      <c r="C252" s="19" t="s">
        <v>160</v>
      </c>
      <c r="D252" s="19" t="s">
        <v>102</v>
      </c>
      <c r="E252" s="19" t="s">
        <v>185</v>
      </c>
      <c r="F252" s="19" t="s">
        <v>137</v>
      </c>
      <c r="G252" s="72">
        <v>3322500</v>
      </c>
      <c r="H252" s="35">
        <v>3488600</v>
      </c>
      <c r="I252" s="56"/>
      <c r="J252" s="56"/>
    </row>
    <row r="253" spans="1:10" ht="25.5">
      <c r="A253" s="3" t="s">
        <v>55</v>
      </c>
      <c r="B253" s="16">
        <v>907</v>
      </c>
      <c r="C253" s="19" t="s">
        <v>160</v>
      </c>
      <c r="D253" s="19" t="s">
        <v>102</v>
      </c>
      <c r="E253" s="19" t="s">
        <v>185</v>
      </c>
      <c r="F253" s="19" t="s">
        <v>166</v>
      </c>
      <c r="G253" s="72">
        <v>168300</v>
      </c>
      <c r="H253" s="35"/>
      <c r="I253" s="56"/>
      <c r="J253" s="56"/>
    </row>
    <row r="254" spans="1:10" ht="25.5">
      <c r="A254" s="9" t="s">
        <v>60</v>
      </c>
      <c r="B254" s="20">
        <v>907</v>
      </c>
      <c r="C254" s="21" t="s">
        <v>160</v>
      </c>
      <c r="D254" s="21" t="s">
        <v>160</v>
      </c>
      <c r="E254" s="21"/>
      <c r="F254" s="21"/>
      <c r="G254" s="75">
        <f>G255</f>
        <v>260000</v>
      </c>
      <c r="H254" s="39">
        <f>H255</f>
        <v>0</v>
      </c>
      <c r="I254" s="59"/>
      <c r="J254" s="59"/>
    </row>
    <row r="255" spans="1:10">
      <c r="A255" s="8" t="s">
        <v>31</v>
      </c>
      <c r="B255" s="17">
        <v>907</v>
      </c>
      <c r="C255" s="18" t="s">
        <v>160</v>
      </c>
      <c r="D255" s="18" t="s">
        <v>160</v>
      </c>
      <c r="E255" s="18" t="s">
        <v>138</v>
      </c>
      <c r="F255" s="18"/>
      <c r="G255" s="73">
        <f>G256+G260+G264</f>
        <v>260000</v>
      </c>
      <c r="H255" s="38">
        <f>H256+H260+H264</f>
        <v>0</v>
      </c>
      <c r="I255" s="57"/>
      <c r="J255" s="57"/>
    </row>
    <row r="256" spans="1:10" ht="69" customHeight="1">
      <c r="A256" s="8" t="s">
        <v>240</v>
      </c>
      <c r="B256" s="17">
        <v>907</v>
      </c>
      <c r="C256" s="18" t="s">
        <v>160</v>
      </c>
      <c r="D256" s="18" t="s">
        <v>160</v>
      </c>
      <c r="E256" s="18" t="s">
        <v>186</v>
      </c>
      <c r="F256" s="18"/>
      <c r="G256" s="73">
        <f t="shared" ref="G256:H258" si="27">G257</f>
        <v>150000</v>
      </c>
      <c r="H256" s="38">
        <f t="shared" si="27"/>
        <v>0</v>
      </c>
      <c r="I256" s="57"/>
      <c r="J256" s="57"/>
    </row>
    <row r="257" spans="1:10" ht="38.25">
      <c r="A257" s="3" t="s">
        <v>11</v>
      </c>
      <c r="B257" s="16">
        <v>907</v>
      </c>
      <c r="C257" s="19" t="s">
        <v>160</v>
      </c>
      <c r="D257" s="19" t="s">
        <v>160</v>
      </c>
      <c r="E257" s="19" t="s">
        <v>186</v>
      </c>
      <c r="F257" s="19" t="s">
        <v>111</v>
      </c>
      <c r="G257" s="72">
        <f t="shared" si="27"/>
        <v>150000</v>
      </c>
      <c r="H257" s="35">
        <f t="shared" si="27"/>
        <v>0</v>
      </c>
      <c r="I257" s="56"/>
      <c r="J257" s="56"/>
    </row>
    <row r="258" spans="1:10" ht="38.25">
      <c r="A258" s="3" t="s">
        <v>12</v>
      </c>
      <c r="B258" s="16">
        <v>907</v>
      </c>
      <c r="C258" s="19" t="s">
        <v>160</v>
      </c>
      <c r="D258" s="19" t="s">
        <v>160</v>
      </c>
      <c r="E258" s="19" t="s">
        <v>186</v>
      </c>
      <c r="F258" s="19" t="s">
        <v>112</v>
      </c>
      <c r="G258" s="72">
        <f t="shared" si="27"/>
        <v>150000</v>
      </c>
      <c r="H258" s="35">
        <f t="shared" si="27"/>
        <v>0</v>
      </c>
      <c r="I258" s="56"/>
      <c r="J258" s="56"/>
    </row>
    <row r="259" spans="1:10" ht="38.25">
      <c r="A259" s="3" t="s">
        <v>14</v>
      </c>
      <c r="B259" s="16">
        <v>907</v>
      </c>
      <c r="C259" s="19" t="s">
        <v>160</v>
      </c>
      <c r="D259" s="19" t="s">
        <v>160</v>
      </c>
      <c r="E259" s="19" t="s">
        <v>186</v>
      </c>
      <c r="F259" s="19" t="s">
        <v>114</v>
      </c>
      <c r="G259" s="72">
        <v>150000</v>
      </c>
      <c r="H259" s="35"/>
      <c r="I259" s="56"/>
      <c r="J259" s="56"/>
    </row>
    <row r="260" spans="1:10" ht="81">
      <c r="A260" s="8" t="s">
        <v>238</v>
      </c>
      <c r="B260" s="17">
        <v>907</v>
      </c>
      <c r="C260" s="18" t="s">
        <v>160</v>
      </c>
      <c r="D260" s="18" t="s">
        <v>160</v>
      </c>
      <c r="E260" s="18" t="s">
        <v>187</v>
      </c>
      <c r="F260" s="18"/>
      <c r="G260" s="73">
        <f t="shared" ref="G260:H262" si="28">G261</f>
        <v>60000</v>
      </c>
      <c r="H260" s="38">
        <f t="shared" si="28"/>
        <v>0</v>
      </c>
      <c r="I260" s="57"/>
      <c r="J260" s="57"/>
    </row>
    <row r="261" spans="1:10" ht="38.25">
      <c r="A261" s="3" t="s">
        <v>11</v>
      </c>
      <c r="B261" s="16">
        <v>907</v>
      </c>
      <c r="C261" s="19" t="s">
        <v>160</v>
      </c>
      <c r="D261" s="19" t="s">
        <v>160</v>
      </c>
      <c r="E261" s="19" t="s">
        <v>187</v>
      </c>
      <c r="F261" s="19" t="s">
        <v>111</v>
      </c>
      <c r="G261" s="72">
        <f t="shared" si="28"/>
        <v>60000</v>
      </c>
      <c r="H261" s="35">
        <f t="shared" si="28"/>
        <v>0</v>
      </c>
      <c r="I261" s="56"/>
      <c r="J261" s="56"/>
    </row>
    <row r="262" spans="1:10" ht="38.25">
      <c r="A262" s="3" t="s">
        <v>12</v>
      </c>
      <c r="B262" s="16">
        <v>907</v>
      </c>
      <c r="C262" s="19" t="s">
        <v>160</v>
      </c>
      <c r="D262" s="19" t="s">
        <v>160</v>
      </c>
      <c r="E262" s="19" t="s">
        <v>187</v>
      </c>
      <c r="F262" s="19" t="s">
        <v>112</v>
      </c>
      <c r="G262" s="72">
        <f t="shared" si="28"/>
        <v>60000</v>
      </c>
      <c r="H262" s="35">
        <f t="shared" si="28"/>
        <v>0</v>
      </c>
      <c r="I262" s="56"/>
      <c r="J262" s="56"/>
    </row>
    <row r="263" spans="1:10" ht="38.25">
      <c r="A263" s="3" t="s">
        <v>14</v>
      </c>
      <c r="B263" s="16">
        <v>907</v>
      </c>
      <c r="C263" s="19" t="s">
        <v>160</v>
      </c>
      <c r="D263" s="19" t="s">
        <v>160</v>
      </c>
      <c r="E263" s="19" t="s">
        <v>187</v>
      </c>
      <c r="F263" s="19" t="s">
        <v>114</v>
      </c>
      <c r="G263" s="72">
        <v>60000</v>
      </c>
      <c r="H263" s="35"/>
      <c r="I263" s="56"/>
      <c r="J263" s="56"/>
    </row>
    <row r="264" spans="1:10" ht="94.5">
      <c r="A264" s="8" t="s">
        <v>76</v>
      </c>
      <c r="B264" s="17">
        <v>907</v>
      </c>
      <c r="C264" s="18" t="s">
        <v>160</v>
      </c>
      <c r="D264" s="18" t="s">
        <v>160</v>
      </c>
      <c r="E264" s="18" t="s">
        <v>188</v>
      </c>
      <c r="F264" s="18"/>
      <c r="G264" s="73">
        <f t="shared" ref="G264:H266" si="29">G265</f>
        <v>50000</v>
      </c>
      <c r="H264" s="38">
        <f t="shared" si="29"/>
        <v>0</v>
      </c>
      <c r="I264" s="57"/>
      <c r="J264" s="57"/>
    </row>
    <row r="265" spans="1:10" ht="38.25">
      <c r="A265" s="3" t="s">
        <v>11</v>
      </c>
      <c r="B265" s="16">
        <v>907</v>
      </c>
      <c r="C265" s="19" t="s">
        <v>160</v>
      </c>
      <c r="D265" s="19" t="s">
        <v>160</v>
      </c>
      <c r="E265" s="19" t="s">
        <v>188</v>
      </c>
      <c r="F265" s="19" t="s">
        <v>111</v>
      </c>
      <c r="G265" s="72">
        <f t="shared" si="29"/>
        <v>50000</v>
      </c>
      <c r="H265" s="35">
        <f t="shared" si="29"/>
        <v>0</v>
      </c>
      <c r="I265" s="56"/>
      <c r="J265" s="56"/>
    </row>
    <row r="266" spans="1:10" ht="38.25">
      <c r="A266" s="3" t="s">
        <v>12</v>
      </c>
      <c r="B266" s="16">
        <v>907</v>
      </c>
      <c r="C266" s="19" t="s">
        <v>160</v>
      </c>
      <c r="D266" s="19" t="s">
        <v>160</v>
      </c>
      <c r="E266" s="19" t="s">
        <v>188</v>
      </c>
      <c r="F266" s="19" t="s">
        <v>112</v>
      </c>
      <c r="G266" s="72">
        <f t="shared" si="29"/>
        <v>50000</v>
      </c>
      <c r="H266" s="35">
        <f t="shared" si="29"/>
        <v>0</v>
      </c>
      <c r="I266" s="56"/>
      <c r="J266" s="56"/>
    </row>
    <row r="267" spans="1:10" ht="38.25">
      <c r="A267" s="3" t="s">
        <v>14</v>
      </c>
      <c r="B267" s="16">
        <v>907</v>
      </c>
      <c r="C267" s="19" t="s">
        <v>160</v>
      </c>
      <c r="D267" s="19" t="s">
        <v>160</v>
      </c>
      <c r="E267" s="19" t="s">
        <v>188</v>
      </c>
      <c r="F267" s="19" t="s">
        <v>114</v>
      </c>
      <c r="G267" s="72">
        <v>50000</v>
      </c>
      <c r="H267" s="35"/>
      <c r="I267" s="56"/>
      <c r="J267" s="56"/>
    </row>
    <row r="268" spans="1:10">
      <c r="A268" s="8" t="s">
        <v>221</v>
      </c>
      <c r="B268" s="17">
        <v>907</v>
      </c>
      <c r="C268" s="18" t="s">
        <v>139</v>
      </c>
      <c r="D268" s="18"/>
      <c r="E268" s="18"/>
      <c r="F268" s="18"/>
      <c r="G268" s="73">
        <f>G269+G296</f>
        <v>24362800</v>
      </c>
      <c r="H268" s="38">
        <f>H269+H296</f>
        <v>24728800</v>
      </c>
      <c r="I268" s="57"/>
      <c r="J268" s="57"/>
    </row>
    <row r="269" spans="1:10">
      <c r="A269" s="3" t="s">
        <v>77</v>
      </c>
      <c r="B269" s="16">
        <v>907</v>
      </c>
      <c r="C269" s="19" t="s">
        <v>139</v>
      </c>
      <c r="D269" s="19" t="s">
        <v>101</v>
      </c>
      <c r="E269" s="19"/>
      <c r="F269" s="19"/>
      <c r="G269" s="72">
        <f>G270+G275+G291</f>
        <v>21734200</v>
      </c>
      <c r="H269" s="72">
        <f>H270+H275+H291</f>
        <v>22032600</v>
      </c>
      <c r="I269" s="56"/>
      <c r="J269" s="56"/>
    </row>
    <row r="270" spans="1:10" ht="40.5">
      <c r="A270" s="8" t="s">
        <v>78</v>
      </c>
      <c r="B270" s="17">
        <v>907</v>
      </c>
      <c r="C270" s="18" t="s">
        <v>139</v>
      </c>
      <c r="D270" s="18" t="s">
        <v>101</v>
      </c>
      <c r="E270" s="18" t="s">
        <v>189</v>
      </c>
      <c r="F270" s="18"/>
      <c r="G270" s="73">
        <f t="shared" ref="G270:H273" si="30">G271</f>
        <v>65500</v>
      </c>
      <c r="H270" s="38">
        <f t="shared" si="30"/>
        <v>65500</v>
      </c>
      <c r="I270" s="57"/>
      <c r="J270" s="57"/>
    </row>
    <row r="271" spans="1:10" ht="63.75">
      <c r="A271" s="2" t="s">
        <v>79</v>
      </c>
      <c r="B271" s="22">
        <v>907</v>
      </c>
      <c r="C271" s="23" t="s">
        <v>139</v>
      </c>
      <c r="D271" s="23" t="s">
        <v>101</v>
      </c>
      <c r="E271" s="23" t="s">
        <v>190</v>
      </c>
      <c r="F271" s="23"/>
      <c r="G271" s="74">
        <f t="shared" si="30"/>
        <v>65500</v>
      </c>
      <c r="H271" s="37">
        <f t="shared" si="30"/>
        <v>65500</v>
      </c>
      <c r="I271" s="58"/>
      <c r="J271" s="58"/>
    </row>
    <row r="272" spans="1:10" ht="63.75">
      <c r="A272" s="3" t="s">
        <v>262</v>
      </c>
      <c r="B272" s="16">
        <v>907</v>
      </c>
      <c r="C272" s="19" t="s">
        <v>139</v>
      </c>
      <c r="D272" s="19" t="s">
        <v>101</v>
      </c>
      <c r="E272" s="19" t="s">
        <v>190</v>
      </c>
      <c r="F272" s="19" t="s">
        <v>135</v>
      </c>
      <c r="G272" s="72">
        <f t="shared" si="30"/>
        <v>65500</v>
      </c>
      <c r="H272" s="35">
        <f t="shared" si="30"/>
        <v>65500</v>
      </c>
      <c r="I272" s="56"/>
      <c r="J272" s="56"/>
    </row>
    <row r="273" spans="1:10">
      <c r="A273" s="3" t="s">
        <v>29</v>
      </c>
      <c r="B273" s="16">
        <v>907</v>
      </c>
      <c r="C273" s="19" t="s">
        <v>139</v>
      </c>
      <c r="D273" s="19" t="s">
        <v>101</v>
      </c>
      <c r="E273" s="19" t="s">
        <v>190</v>
      </c>
      <c r="F273" s="19" t="s">
        <v>136</v>
      </c>
      <c r="G273" s="72">
        <f t="shared" si="30"/>
        <v>65500</v>
      </c>
      <c r="H273" s="35">
        <f t="shared" si="30"/>
        <v>65500</v>
      </c>
      <c r="I273" s="56"/>
      <c r="J273" s="56"/>
    </row>
    <row r="274" spans="1:10" ht="25.5">
      <c r="A274" s="3" t="s">
        <v>55</v>
      </c>
      <c r="B274" s="16">
        <v>907</v>
      </c>
      <c r="C274" s="19" t="s">
        <v>139</v>
      </c>
      <c r="D274" s="19" t="s">
        <v>101</v>
      </c>
      <c r="E274" s="19" t="s">
        <v>190</v>
      </c>
      <c r="F274" s="19" t="s">
        <v>166</v>
      </c>
      <c r="G274" s="72">
        <v>65500</v>
      </c>
      <c r="H274" s="35">
        <v>65500</v>
      </c>
      <c r="I274" s="56"/>
      <c r="J274" s="56"/>
    </row>
    <row r="275" spans="1:10">
      <c r="A275" s="8" t="s">
        <v>28</v>
      </c>
      <c r="B275" s="17">
        <v>907</v>
      </c>
      <c r="C275" s="18" t="s">
        <v>139</v>
      </c>
      <c r="D275" s="18" t="s">
        <v>101</v>
      </c>
      <c r="E275" s="18" t="s">
        <v>133</v>
      </c>
      <c r="F275" s="18"/>
      <c r="G275" s="73">
        <f>G276+G281+G286</f>
        <v>21598700</v>
      </c>
      <c r="H275" s="38">
        <f>H276+H281+H286</f>
        <v>21967100</v>
      </c>
      <c r="I275" s="57"/>
      <c r="J275" s="57"/>
    </row>
    <row r="276" spans="1:10" ht="76.5">
      <c r="A276" s="2" t="s">
        <v>244</v>
      </c>
      <c r="B276" s="22">
        <v>907</v>
      </c>
      <c r="C276" s="23" t="s">
        <v>139</v>
      </c>
      <c r="D276" s="23" t="s">
        <v>101</v>
      </c>
      <c r="E276" s="23" t="s">
        <v>191</v>
      </c>
      <c r="F276" s="23"/>
      <c r="G276" s="74">
        <f>G277</f>
        <v>14790900</v>
      </c>
      <c r="H276" s="37">
        <f>H277</f>
        <v>14956400</v>
      </c>
      <c r="I276" s="58"/>
      <c r="J276" s="58"/>
    </row>
    <row r="277" spans="1:10" ht="63.75">
      <c r="A277" s="3" t="s">
        <v>262</v>
      </c>
      <c r="B277" s="16">
        <v>907</v>
      </c>
      <c r="C277" s="19" t="s">
        <v>139</v>
      </c>
      <c r="D277" s="19" t="s">
        <v>101</v>
      </c>
      <c r="E277" s="19" t="s">
        <v>191</v>
      </c>
      <c r="F277" s="19" t="s">
        <v>135</v>
      </c>
      <c r="G277" s="72">
        <f>G278</f>
        <v>14790900</v>
      </c>
      <c r="H277" s="35">
        <f>H278</f>
        <v>14956400</v>
      </c>
      <c r="I277" s="56"/>
      <c r="J277" s="56"/>
    </row>
    <row r="278" spans="1:10">
      <c r="A278" s="3" t="s">
        <v>29</v>
      </c>
      <c r="B278" s="16">
        <v>907</v>
      </c>
      <c r="C278" s="19" t="s">
        <v>139</v>
      </c>
      <c r="D278" s="19" t="s">
        <v>101</v>
      </c>
      <c r="E278" s="19" t="s">
        <v>191</v>
      </c>
      <c r="F278" s="19" t="s">
        <v>136</v>
      </c>
      <c r="G278" s="72">
        <f>G279+G280</f>
        <v>14790900</v>
      </c>
      <c r="H278" s="35">
        <f>H279+H280</f>
        <v>14956400</v>
      </c>
      <c r="I278" s="56"/>
      <c r="J278" s="56"/>
    </row>
    <row r="279" spans="1:10" ht="76.5">
      <c r="A279" s="3" t="s">
        <v>30</v>
      </c>
      <c r="B279" s="16">
        <v>907</v>
      </c>
      <c r="C279" s="19" t="s">
        <v>139</v>
      </c>
      <c r="D279" s="19" t="s">
        <v>101</v>
      </c>
      <c r="E279" s="19" t="s">
        <v>191</v>
      </c>
      <c r="F279" s="19" t="s">
        <v>137</v>
      </c>
      <c r="G279" s="72">
        <v>14244200</v>
      </c>
      <c r="H279" s="35">
        <v>14956400</v>
      </c>
      <c r="I279" s="56"/>
      <c r="J279" s="56"/>
    </row>
    <row r="280" spans="1:10" ht="25.5">
      <c r="A280" s="3" t="s">
        <v>55</v>
      </c>
      <c r="B280" s="16">
        <v>907</v>
      </c>
      <c r="C280" s="19" t="s">
        <v>139</v>
      </c>
      <c r="D280" s="19" t="s">
        <v>101</v>
      </c>
      <c r="E280" s="19" t="s">
        <v>191</v>
      </c>
      <c r="F280" s="19" t="s">
        <v>166</v>
      </c>
      <c r="G280" s="72">
        <v>546700</v>
      </c>
      <c r="H280" s="35"/>
      <c r="I280" s="56"/>
      <c r="J280" s="56"/>
    </row>
    <row r="281" spans="1:10" ht="76.5">
      <c r="A281" s="2" t="s">
        <v>245</v>
      </c>
      <c r="B281" s="22">
        <v>907</v>
      </c>
      <c r="C281" s="23" t="s">
        <v>139</v>
      </c>
      <c r="D281" s="23" t="s">
        <v>101</v>
      </c>
      <c r="E281" s="23" t="s">
        <v>192</v>
      </c>
      <c r="F281" s="23"/>
      <c r="G281" s="74">
        <f>G282</f>
        <v>5964000</v>
      </c>
      <c r="H281" s="37">
        <f>H282</f>
        <v>6181200</v>
      </c>
      <c r="I281" s="58"/>
      <c r="J281" s="58"/>
    </row>
    <row r="282" spans="1:10" ht="63.75">
      <c r="A282" s="3" t="s">
        <v>262</v>
      </c>
      <c r="B282" s="16">
        <v>907</v>
      </c>
      <c r="C282" s="19" t="s">
        <v>139</v>
      </c>
      <c r="D282" s="19" t="s">
        <v>101</v>
      </c>
      <c r="E282" s="19" t="s">
        <v>192</v>
      </c>
      <c r="F282" s="19" t="s">
        <v>135</v>
      </c>
      <c r="G282" s="72">
        <f>G283</f>
        <v>5964000</v>
      </c>
      <c r="H282" s="35">
        <f>H283</f>
        <v>6181200</v>
      </c>
      <c r="I282" s="56"/>
      <c r="J282" s="56"/>
    </row>
    <row r="283" spans="1:10">
      <c r="A283" s="3" t="s">
        <v>29</v>
      </c>
      <c r="B283" s="16">
        <v>907</v>
      </c>
      <c r="C283" s="19" t="s">
        <v>139</v>
      </c>
      <c r="D283" s="19" t="s">
        <v>101</v>
      </c>
      <c r="E283" s="19" t="s">
        <v>192</v>
      </c>
      <c r="F283" s="19" t="s">
        <v>136</v>
      </c>
      <c r="G283" s="72">
        <f>G284+G285</f>
        <v>5964000</v>
      </c>
      <c r="H283" s="35">
        <f>H284+H285</f>
        <v>6181200</v>
      </c>
      <c r="I283" s="56"/>
      <c r="J283" s="56"/>
    </row>
    <row r="284" spans="1:10" ht="76.5">
      <c r="A284" s="3" t="s">
        <v>30</v>
      </c>
      <c r="B284" s="16">
        <v>907</v>
      </c>
      <c r="C284" s="19" t="s">
        <v>139</v>
      </c>
      <c r="D284" s="19" t="s">
        <v>101</v>
      </c>
      <c r="E284" s="19" t="s">
        <v>192</v>
      </c>
      <c r="F284" s="19" t="s">
        <v>137</v>
      </c>
      <c r="G284" s="72">
        <v>5886900</v>
      </c>
      <c r="H284" s="35">
        <v>6181200</v>
      </c>
      <c r="I284" s="56"/>
      <c r="J284" s="56"/>
    </row>
    <row r="285" spans="1:10" ht="18.75" customHeight="1">
      <c r="A285" s="3" t="s">
        <v>55</v>
      </c>
      <c r="B285" s="16">
        <v>907</v>
      </c>
      <c r="C285" s="19" t="s">
        <v>139</v>
      </c>
      <c r="D285" s="19" t="s">
        <v>101</v>
      </c>
      <c r="E285" s="19" t="s">
        <v>192</v>
      </c>
      <c r="F285" s="19" t="s">
        <v>166</v>
      </c>
      <c r="G285" s="72">
        <v>77100</v>
      </c>
      <c r="H285" s="35"/>
      <c r="I285" s="56"/>
      <c r="J285" s="56"/>
    </row>
    <row r="286" spans="1:10" ht="63.75">
      <c r="A286" s="2" t="s">
        <v>246</v>
      </c>
      <c r="B286" s="22">
        <v>907</v>
      </c>
      <c r="C286" s="23" t="s">
        <v>139</v>
      </c>
      <c r="D286" s="23" t="s">
        <v>101</v>
      </c>
      <c r="E286" s="23" t="s">
        <v>193</v>
      </c>
      <c r="F286" s="23"/>
      <c r="G286" s="74">
        <f>G287</f>
        <v>843800</v>
      </c>
      <c r="H286" s="37">
        <f>H287</f>
        <v>829500</v>
      </c>
      <c r="I286" s="58"/>
      <c r="J286" s="58"/>
    </row>
    <row r="287" spans="1:10" ht="63.75">
      <c r="A287" s="3" t="s">
        <v>262</v>
      </c>
      <c r="B287" s="16">
        <v>907</v>
      </c>
      <c r="C287" s="19" t="s">
        <v>139</v>
      </c>
      <c r="D287" s="19" t="s">
        <v>101</v>
      </c>
      <c r="E287" s="19" t="s">
        <v>193</v>
      </c>
      <c r="F287" s="19" t="s">
        <v>135</v>
      </c>
      <c r="G287" s="72">
        <f>G288</f>
        <v>843800</v>
      </c>
      <c r="H287" s="35">
        <f>H288</f>
        <v>829500</v>
      </c>
      <c r="I287" s="56"/>
      <c r="J287" s="56"/>
    </row>
    <row r="288" spans="1:10">
      <c r="A288" s="3" t="s">
        <v>29</v>
      </c>
      <c r="B288" s="16">
        <v>907</v>
      </c>
      <c r="C288" s="19" t="s">
        <v>139</v>
      </c>
      <c r="D288" s="19" t="s">
        <v>101</v>
      </c>
      <c r="E288" s="19" t="s">
        <v>193</v>
      </c>
      <c r="F288" s="19" t="s">
        <v>136</v>
      </c>
      <c r="G288" s="72">
        <f>G289+G290</f>
        <v>843800</v>
      </c>
      <c r="H288" s="35">
        <f>H289+H290</f>
        <v>829500</v>
      </c>
      <c r="I288" s="56"/>
      <c r="J288" s="56"/>
    </row>
    <row r="289" spans="1:10" ht="76.5">
      <c r="A289" s="3" t="s">
        <v>30</v>
      </c>
      <c r="B289" s="16">
        <v>907</v>
      </c>
      <c r="C289" s="19" t="s">
        <v>139</v>
      </c>
      <c r="D289" s="19" t="s">
        <v>101</v>
      </c>
      <c r="E289" s="19" t="s">
        <v>193</v>
      </c>
      <c r="F289" s="19" t="s">
        <v>137</v>
      </c>
      <c r="G289" s="72">
        <v>789900</v>
      </c>
      <c r="H289" s="35">
        <v>829500</v>
      </c>
      <c r="I289" s="56"/>
      <c r="J289" s="56"/>
    </row>
    <row r="290" spans="1:10" ht="25.5">
      <c r="A290" s="3" t="s">
        <v>55</v>
      </c>
      <c r="B290" s="16">
        <v>907</v>
      </c>
      <c r="C290" s="19" t="s">
        <v>139</v>
      </c>
      <c r="D290" s="19" t="s">
        <v>101</v>
      </c>
      <c r="E290" s="19" t="s">
        <v>193</v>
      </c>
      <c r="F290" s="19" t="s">
        <v>166</v>
      </c>
      <c r="G290" s="72">
        <v>53900</v>
      </c>
      <c r="H290" s="35"/>
      <c r="I290" s="56"/>
      <c r="J290" s="56"/>
    </row>
    <row r="291" spans="1:10">
      <c r="A291" s="8" t="s">
        <v>31</v>
      </c>
      <c r="B291" s="17">
        <v>907</v>
      </c>
      <c r="C291" s="18" t="s">
        <v>139</v>
      </c>
      <c r="D291" s="18" t="s">
        <v>101</v>
      </c>
      <c r="E291" s="18" t="s">
        <v>138</v>
      </c>
      <c r="F291" s="18"/>
      <c r="G291" s="73">
        <f t="shared" ref="G291:H294" si="31">G292</f>
        <v>70000</v>
      </c>
      <c r="H291" s="38">
        <f t="shared" si="31"/>
        <v>0</v>
      </c>
      <c r="I291" s="57"/>
      <c r="J291" s="57"/>
    </row>
    <row r="292" spans="1:10" ht="108">
      <c r="A292" s="8" t="s">
        <v>80</v>
      </c>
      <c r="B292" s="22">
        <v>907</v>
      </c>
      <c r="C292" s="23" t="s">
        <v>139</v>
      </c>
      <c r="D292" s="23" t="s">
        <v>101</v>
      </c>
      <c r="E292" s="23" t="s">
        <v>194</v>
      </c>
      <c r="F292" s="23"/>
      <c r="G292" s="74">
        <f t="shared" si="31"/>
        <v>70000</v>
      </c>
      <c r="H292" s="37">
        <f t="shared" si="31"/>
        <v>0</v>
      </c>
      <c r="I292" s="58"/>
      <c r="J292" s="58"/>
    </row>
    <row r="293" spans="1:10" ht="38.25">
      <c r="A293" s="3" t="s">
        <v>11</v>
      </c>
      <c r="B293" s="16">
        <v>907</v>
      </c>
      <c r="C293" s="19" t="s">
        <v>139</v>
      </c>
      <c r="D293" s="19" t="s">
        <v>101</v>
      </c>
      <c r="E293" s="19" t="s">
        <v>194</v>
      </c>
      <c r="F293" s="19" t="s">
        <v>111</v>
      </c>
      <c r="G293" s="72">
        <f t="shared" si="31"/>
        <v>70000</v>
      </c>
      <c r="H293" s="35">
        <f t="shared" si="31"/>
        <v>0</v>
      </c>
      <c r="I293" s="56"/>
      <c r="J293" s="56"/>
    </row>
    <row r="294" spans="1:10" ht="38.25">
      <c r="A294" s="3" t="s">
        <v>12</v>
      </c>
      <c r="B294" s="16">
        <v>907</v>
      </c>
      <c r="C294" s="19" t="s">
        <v>139</v>
      </c>
      <c r="D294" s="19" t="s">
        <v>101</v>
      </c>
      <c r="E294" s="19" t="s">
        <v>194</v>
      </c>
      <c r="F294" s="19" t="s">
        <v>112</v>
      </c>
      <c r="G294" s="72">
        <f t="shared" si="31"/>
        <v>70000</v>
      </c>
      <c r="H294" s="35">
        <f t="shared" si="31"/>
        <v>0</v>
      </c>
      <c r="I294" s="56"/>
      <c r="J294" s="56"/>
    </row>
    <row r="295" spans="1:10" ht="38.25">
      <c r="A295" s="3" t="s">
        <v>14</v>
      </c>
      <c r="B295" s="16">
        <v>907</v>
      </c>
      <c r="C295" s="19" t="s">
        <v>139</v>
      </c>
      <c r="D295" s="19" t="s">
        <v>101</v>
      </c>
      <c r="E295" s="19" t="s">
        <v>194</v>
      </c>
      <c r="F295" s="19" t="s">
        <v>114</v>
      </c>
      <c r="G295" s="72">
        <v>70000</v>
      </c>
      <c r="H295" s="35"/>
      <c r="I295" s="56"/>
      <c r="J295" s="56"/>
    </row>
    <row r="296" spans="1:10" ht="25.5">
      <c r="A296" s="9" t="s">
        <v>81</v>
      </c>
      <c r="B296" s="20">
        <v>907</v>
      </c>
      <c r="C296" s="21" t="s">
        <v>139</v>
      </c>
      <c r="D296" s="21" t="s">
        <v>117</v>
      </c>
      <c r="E296" s="21"/>
      <c r="F296" s="21"/>
      <c r="G296" s="75">
        <f>G297+G305</f>
        <v>2628600</v>
      </c>
      <c r="H296" s="75">
        <f>H297+H305</f>
        <v>2696200</v>
      </c>
      <c r="I296" s="59"/>
      <c r="J296" s="59"/>
    </row>
    <row r="297" spans="1:10" ht="63.75">
      <c r="A297" s="2" t="s">
        <v>2</v>
      </c>
      <c r="B297" s="22">
        <v>907</v>
      </c>
      <c r="C297" s="23" t="s">
        <v>139</v>
      </c>
      <c r="D297" s="23" t="s">
        <v>117</v>
      </c>
      <c r="E297" s="23" t="s">
        <v>103</v>
      </c>
      <c r="F297" s="23"/>
      <c r="G297" s="74">
        <f>G298</f>
        <v>1189900</v>
      </c>
      <c r="H297" s="37">
        <f>H298</f>
        <v>1185500</v>
      </c>
      <c r="I297" s="58"/>
      <c r="J297" s="58"/>
    </row>
    <row r="298" spans="1:10">
      <c r="A298" s="3" t="s">
        <v>8</v>
      </c>
      <c r="B298" s="16">
        <v>907</v>
      </c>
      <c r="C298" s="19" t="s">
        <v>139</v>
      </c>
      <c r="D298" s="19" t="s">
        <v>117</v>
      </c>
      <c r="E298" s="19" t="s">
        <v>109</v>
      </c>
      <c r="F298" s="19"/>
      <c r="G298" s="72">
        <f>G299+G302</f>
        <v>1189900</v>
      </c>
      <c r="H298" s="35">
        <f>H299+H302</f>
        <v>1185500</v>
      </c>
      <c r="I298" s="56"/>
      <c r="J298" s="56"/>
    </row>
    <row r="299" spans="1:10" ht="76.5">
      <c r="A299" s="3" t="s">
        <v>4</v>
      </c>
      <c r="B299" s="16">
        <v>907</v>
      </c>
      <c r="C299" s="19" t="s">
        <v>139</v>
      </c>
      <c r="D299" s="19" t="s">
        <v>117</v>
      </c>
      <c r="E299" s="19" t="s">
        <v>109</v>
      </c>
      <c r="F299" s="19" t="s">
        <v>105</v>
      </c>
      <c r="G299" s="72">
        <f>G300</f>
        <v>1129000</v>
      </c>
      <c r="H299" s="35">
        <f>H300</f>
        <v>1185500</v>
      </c>
      <c r="I299" s="56"/>
      <c r="J299" s="56"/>
    </row>
    <row r="300" spans="1:10" ht="38.25">
      <c r="A300" s="3" t="s">
        <v>212</v>
      </c>
      <c r="B300" s="16">
        <v>907</v>
      </c>
      <c r="C300" s="19" t="s">
        <v>139</v>
      </c>
      <c r="D300" s="19" t="s">
        <v>117</v>
      </c>
      <c r="E300" s="19" t="s">
        <v>109</v>
      </c>
      <c r="F300" s="19" t="s">
        <v>106</v>
      </c>
      <c r="G300" s="72">
        <f>G301</f>
        <v>1129000</v>
      </c>
      <c r="H300" s="35">
        <f>H301</f>
        <v>1185500</v>
      </c>
      <c r="I300" s="56"/>
      <c r="J300" s="56"/>
    </row>
    <row r="301" spans="1:10">
      <c r="A301" s="3" t="s">
        <v>5</v>
      </c>
      <c r="B301" s="16">
        <v>907</v>
      </c>
      <c r="C301" s="19" t="s">
        <v>139</v>
      </c>
      <c r="D301" s="19" t="s">
        <v>117</v>
      </c>
      <c r="E301" s="19" t="s">
        <v>109</v>
      </c>
      <c r="F301" s="19" t="s">
        <v>107</v>
      </c>
      <c r="G301" s="72">
        <v>1129000</v>
      </c>
      <c r="H301" s="35">
        <v>1185500</v>
      </c>
      <c r="I301" s="56"/>
      <c r="J301" s="56"/>
    </row>
    <row r="302" spans="1:10" ht="38.25">
      <c r="A302" s="3" t="s">
        <v>11</v>
      </c>
      <c r="B302" s="16">
        <v>907</v>
      </c>
      <c r="C302" s="19" t="s">
        <v>139</v>
      </c>
      <c r="D302" s="19" t="s">
        <v>117</v>
      </c>
      <c r="E302" s="19" t="s">
        <v>109</v>
      </c>
      <c r="F302" s="19" t="s">
        <v>111</v>
      </c>
      <c r="G302" s="72">
        <f>G303</f>
        <v>60900</v>
      </c>
      <c r="H302" s="35">
        <f>H303</f>
        <v>0</v>
      </c>
      <c r="I302" s="56"/>
      <c r="J302" s="56"/>
    </row>
    <row r="303" spans="1:10" ht="38.25">
      <c r="A303" s="3" t="s">
        <v>12</v>
      </c>
      <c r="B303" s="16">
        <v>907</v>
      </c>
      <c r="C303" s="19" t="s">
        <v>139</v>
      </c>
      <c r="D303" s="19" t="s">
        <v>117</v>
      </c>
      <c r="E303" s="19" t="s">
        <v>109</v>
      </c>
      <c r="F303" s="19" t="s">
        <v>112</v>
      </c>
      <c r="G303" s="72">
        <f>G304</f>
        <v>60900</v>
      </c>
      <c r="H303" s="72">
        <f>H304</f>
        <v>0</v>
      </c>
      <c r="I303" s="56"/>
      <c r="J303" s="56"/>
    </row>
    <row r="304" spans="1:10" ht="38.25">
      <c r="A304" s="3" t="s">
        <v>14</v>
      </c>
      <c r="B304" s="16">
        <v>907</v>
      </c>
      <c r="C304" s="19" t="s">
        <v>139</v>
      </c>
      <c r="D304" s="19" t="s">
        <v>117</v>
      </c>
      <c r="E304" s="19" t="s">
        <v>109</v>
      </c>
      <c r="F304" s="19" t="s">
        <v>114</v>
      </c>
      <c r="G304" s="72">
        <v>60900</v>
      </c>
      <c r="H304" s="35"/>
      <c r="I304" s="56"/>
      <c r="J304" s="56"/>
    </row>
    <row r="305" spans="1:10">
      <c r="A305" s="8" t="s">
        <v>28</v>
      </c>
      <c r="B305" s="17">
        <v>907</v>
      </c>
      <c r="C305" s="18" t="s">
        <v>139</v>
      </c>
      <c r="D305" s="18" t="s">
        <v>117</v>
      </c>
      <c r="E305" s="18" t="s">
        <v>133</v>
      </c>
      <c r="F305" s="18"/>
      <c r="G305" s="73">
        <f>G306</f>
        <v>1438700</v>
      </c>
      <c r="H305" s="38">
        <f>H306</f>
        <v>1510700</v>
      </c>
      <c r="I305" s="56"/>
      <c r="J305" s="56"/>
    </row>
    <row r="306" spans="1:10" ht="135">
      <c r="A306" s="8" t="s">
        <v>264</v>
      </c>
      <c r="B306" s="17">
        <v>907</v>
      </c>
      <c r="C306" s="18" t="s">
        <v>139</v>
      </c>
      <c r="D306" s="18" t="s">
        <v>117</v>
      </c>
      <c r="E306" s="18" t="s">
        <v>266</v>
      </c>
      <c r="F306" s="18"/>
      <c r="G306" s="73">
        <f t="shared" ref="G306:H309" si="32">G307</f>
        <v>1438700</v>
      </c>
      <c r="H306" s="38">
        <f t="shared" si="32"/>
        <v>1510700</v>
      </c>
      <c r="I306" s="57"/>
      <c r="J306" s="57"/>
    </row>
    <row r="307" spans="1:10" ht="25.5">
      <c r="A307" s="3" t="s">
        <v>62</v>
      </c>
      <c r="B307" s="16">
        <v>907</v>
      </c>
      <c r="C307" s="19" t="s">
        <v>139</v>
      </c>
      <c r="D307" s="19" t="s">
        <v>117</v>
      </c>
      <c r="E307" s="19" t="s">
        <v>266</v>
      </c>
      <c r="F307" s="19"/>
      <c r="G307" s="72">
        <f t="shared" si="32"/>
        <v>1438700</v>
      </c>
      <c r="H307" s="72">
        <f t="shared" si="32"/>
        <v>1510700</v>
      </c>
      <c r="I307" s="56"/>
      <c r="J307" s="56"/>
    </row>
    <row r="308" spans="1:10" ht="76.5">
      <c r="A308" s="3" t="s">
        <v>4</v>
      </c>
      <c r="B308" s="16">
        <v>907</v>
      </c>
      <c r="C308" s="19" t="s">
        <v>139</v>
      </c>
      <c r="D308" s="19" t="s">
        <v>117</v>
      </c>
      <c r="E308" s="19" t="s">
        <v>266</v>
      </c>
      <c r="F308" s="19" t="s">
        <v>105</v>
      </c>
      <c r="G308" s="72">
        <f t="shared" si="32"/>
        <v>1438700</v>
      </c>
      <c r="H308" s="35">
        <f t="shared" si="32"/>
        <v>1510700</v>
      </c>
      <c r="I308" s="56"/>
      <c r="J308" s="56"/>
    </row>
    <row r="309" spans="1:10" ht="25.5">
      <c r="A309" s="3" t="s">
        <v>82</v>
      </c>
      <c r="B309" s="16">
        <v>907</v>
      </c>
      <c r="C309" s="19" t="s">
        <v>139</v>
      </c>
      <c r="D309" s="19" t="s">
        <v>117</v>
      </c>
      <c r="E309" s="19" t="s">
        <v>266</v>
      </c>
      <c r="F309" s="19" t="s">
        <v>168</v>
      </c>
      <c r="G309" s="72">
        <f t="shared" si="32"/>
        <v>1438700</v>
      </c>
      <c r="H309" s="35">
        <f t="shared" si="32"/>
        <v>1510700</v>
      </c>
      <c r="I309" s="56"/>
      <c r="J309" s="56"/>
    </row>
    <row r="310" spans="1:10">
      <c r="A310" s="3" t="s">
        <v>5</v>
      </c>
      <c r="B310" s="16">
        <v>907</v>
      </c>
      <c r="C310" s="19" t="s">
        <v>139</v>
      </c>
      <c r="D310" s="19" t="s">
        <v>117</v>
      </c>
      <c r="E310" s="19" t="s">
        <v>266</v>
      </c>
      <c r="F310" s="19" t="s">
        <v>169</v>
      </c>
      <c r="G310" s="72">
        <v>1438700</v>
      </c>
      <c r="H310" s="35">
        <v>1510700</v>
      </c>
      <c r="I310" s="56"/>
      <c r="J310" s="56"/>
    </row>
    <row r="311" spans="1:10">
      <c r="A311" s="8" t="s">
        <v>35</v>
      </c>
      <c r="B311" s="17">
        <v>907</v>
      </c>
      <c r="C311" s="18" t="s">
        <v>143</v>
      </c>
      <c r="D311" s="18"/>
      <c r="E311" s="18"/>
      <c r="F311" s="18"/>
      <c r="G311" s="73">
        <f t="shared" ref="G311:H315" si="33">G312</f>
        <v>70000</v>
      </c>
      <c r="H311" s="38">
        <f t="shared" si="33"/>
        <v>70000</v>
      </c>
      <c r="I311" s="57"/>
      <c r="J311" s="57"/>
    </row>
    <row r="312" spans="1:10" ht="25.5">
      <c r="A312" s="9" t="s">
        <v>83</v>
      </c>
      <c r="B312" s="20">
        <v>907</v>
      </c>
      <c r="C312" s="21" t="s">
        <v>143</v>
      </c>
      <c r="D312" s="21" t="s">
        <v>115</v>
      </c>
      <c r="E312" s="21"/>
      <c r="F312" s="21"/>
      <c r="G312" s="75">
        <f t="shared" si="33"/>
        <v>70000</v>
      </c>
      <c r="H312" s="39">
        <f t="shared" si="33"/>
        <v>70000</v>
      </c>
      <c r="I312" s="59"/>
      <c r="J312" s="59"/>
    </row>
    <row r="313" spans="1:10" ht="81">
      <c r="A313" s="8" t="s">
        <v>228</v>
      </c>
      <c r="B313" s="17">
        <v>907</v>
      </c>
      <c r="C313" s="18" t="s">
        <v>143</v>
      </c>
      <c r="D313" s="18" t="s">
        <v>115</v>
      </c>
      <c r="E313" s="18" t="s">
        <v>138</v>
      </c>
      <c r="F313" s="18"/>
      <c r="G313" s="73">
        <f t="shared" si="33"/>
        <v>70000</v>
      </c>
      <c r="H313" s="38">
        <f t="shared" si="33"/>
        <v>70000</v>
      </c>
      <c r="I313" s="57"/>
      <c r="J313" s="57"/>
    </row>
    <row r="314" spans="1:10" ht="38.25">
      <c r="A314" s="3" t="s">
        <v>222</v>
      </c>
      <c r="B314" s="16">
        <v>907</v>
      </c>
      <c r="C314" s="19" t="s">
        <v>143</v>
      </c>
      <c r="D314" s="19" t="s">
        <v>115</v>
      </c>
      <c r="E314" s="19" t="s">
        <v>229</v>
      </c>
      <c r="F314" s="19"/>
      <c r="G314" s="72">
        <f t="shared" si="33"/>
        <v>70000</v>
      </c>
      <c r="H314" s="35">
        <f t="shared" si="33"/>
        <v>70000</v>
      </c>
      <c r="I314" s="56"/>
      <c r="J314" s="56"/>
    </row>
    <row r="315" spans="1:10" ht="63.75">
      <c r="A315" s="3" t="s">
        <v>262</v>
      </c>
      <c r="B315" s="16">
        <v>907</v>
      </c>
      <c r="C315" s="19" t="s">
        <v>143</v>
      </c>
      <c r="D315" s="19" t="s">
        <v>115</v>
      </c>
      <c r="E315" s="19" t="s">
        <v>229</v>
      </c>
      <c r="F315" s="19" t="s">
        <v>135</v>
      </c>
      <c r="G315" s="72">
        <f t="shared" si="33"/>
        <v>70000</v>
      </c>
      <c r="H315" s="35">
        <f t="shared" si="33"/>
        <v>70000</v>
      </c>
      <c r="I315" s="56"/>
      <c r="J315" s="56"/>
    </row>
    <row r="316" spans="1:10" ht="51">
      <c r="A316" s="3" t="s">
        <v>84</v>
      </c>
      <c r="B316" s="16">
        <v>907</v>
      </c>
      <c r="C316" s="19" t="s">
        <v>143</v>
      </c>
      <c r="D316" s="19" t="s">
        <v>115</v>
      </c>
      <c r="E316" s="19" t="s">
        <v>229</v>
      </c>
      <c r="F316" s="19" t="s">
        <v>197</v>
      </c>
      <c r="G316" s="72">
        <v>70000</v>
      </c>
      <c r="H316" s="35">
        <v>70000</v>
      </c>
      <c r="I316" s="56"/>
      <c r="J316" s="56"/>
    </row>
    <row r="317" spans="1:10">
      <c r="A317" s="8" t="s">
        <v>85</v>
      </c>
      <c r="B317" s="17">
        <v>907</v>
      </c>
      <c r="C317" s="18" t="s">
        <v>125</v>
      </c>
      <c r="D317" s="18"/>
      <c r="E317" s="18"/>
      <c r="F317" s="18"/>
      <c r="G317" s="73">
        <f>G318+G326+G330</f>
        <v>200000</v>
      </c>
      <c r="H317" s="38">
        <f>H318+H327+H331</f>
        <v>200000</v>
      </c>
      <c r="I317" s="57"/>
      <c r="J317" s="57"/>
    </row>
    <row r="318" spans="1:10">
      <c r="A318" s="9" t="s">
        <v>72</v>
      </c>
      <c r="B318" s="20">
        <v>907</v>
      </c>
      <c r="C318" s="21" t="s">
        <v>125</v>
      </c>
      <c r="D318" s="21" t="s">
        <v>102</v>
      </c>
      <c r="E318" s="21"/>
      <c r="F318" s="21"/>
      <c r="G318" s="75">
        <f t="shared" ref="G318:H322" si="34">G319</f>
        <v>200000</v>
      </c>
      <c r="H318" s="39">
        <f t="shared" si="34"/>
        <v>200000</v>
      </c>
      <c r="I318" s="59"/>
      <c r="J318" s="59"/>
    </row>
    <row r="319" spans="1:10">
      <c r="A319" s="8" t="s">
        <v>31</v>
      </c>
      <c r="B319" s="17">
        <v>907</v>
      </c>
      <c r="C319" s="18" t="s">
        <v>125</v>
      </c>
      <c r="D319" s="18" t="s">
        <v>102</v>
      </c>
      <c r="E319" s="18" t="s">
        <v>138</v>
      </c>
      <c r="F319" s="18"/>
      <c r="G319" s="73">
        <f t="shared" si="34"/>
        <v>200000</v>
      </c>
      <c r="H319" s="38">
        <f t="shared" si="34"/>
        <v>200000</v>
      </c>
      <c r="I319" s="57"/>
      <c r="J319" s="57"/>
    </row>
    <row r="320" spans="1:10" ht="94.5">
      <c r="A320" s="8" t="s">
        <v>239</v>
      </c>
      <c r="B320" s="17">
        <v>907</v>
      </c>
      <c r="C320" s="18" t="s">
        <v>125</v>
      </c>
      <c r="D320" s="18" t="s">
        <v>102</v>
      </c>
      <c r="E320" s="18" t="s">
        <v>183</v>
      </c>
      <c r="F320" s="18"/>
      <c r="G320" s="73">
        <f t="shared" si="34"/>
        <v>200000</v>
      </c>
      <c r="H320" s="38">
        <f t="shared" si="34"/>
        <v>200000</v>
      </c>
      <c r="I320" s="57"/>
      <c r="J320" s="57"/>
    </row>
    <row r="321" spans="1:10" ht="38.25">
      <c r="A321" s="3" t="s">
        <v>11</v>
      </c>
      <c r="B321" s="16">
        <v>907</v>
      </c>
      <c r="C321" s="19" t="s">
        <v>125</v>
      </c>
      <c r="D321" s="19" t="s">
        <v>102</v>
      </c>
      <c r="E321" s="19" t="s">
        <v>183</v>
      </c>
      <c r="F321" s="19" t="s">
        <v>111</v>
      </c>
      <c r="G321" s="72">
        <f t="shared" si="34"/>
        <v>200000</v>
      </c>
      <c r="H321" s="35">
        <f t="shared" si="34"/>
        <v>200000</v>
      </c>
      <c r="I321" s="56"/>
      <c r="J321" s="56"/>
    </row>
    <row r="322" spans="1:10" ht="38.25">
      <c r="A322" s="3" t="s">
        <v>12</v>
      </c>
      <c r="B322" s="16">
        <v>907</v>
      </c>
      <c r="C322" s="19" t="s">
        <v>125</v>
      </c>
      <c r="D322" s="19" t="s">
        <v>102</v>
      </c>
      <c r="E322" s="19" t="s">
        <v>183</v>
      </c>
      <c r="F322" s="19" t="s">
        <v>112</v>
      </c>
      <c r="G322" s="72">
        <f t="shared" si="34"/>
        <v>200000</v>
      </c>
      <c r="H322" s="35">
        <f t="shared" si="34"/>
        <v>200000</v>
      </c>
      <c r="I322" s="56"/>
      <c r="J322" s="56"/>
    </row>
    <row r="323" spans="1:10" ht="38.25">
      <c r="A323" s="3" t="s">
        <v>14</v>
      </c>
      <c r="B323" s="16">
        <v>907</v>
      </c>
      <c r="C323" s="19" t="s">
        <v>125</v>
      </c>
      <c r="D323" s="19" t="s">
        <v>102</v>
      </c>
      <c r="E323" s="19" t="s">
        <v>183</v>
      </c>
      <c r="F323" s="19" t="s">
        <v>114</v>
      </c>
      <c r="G323" s="72">
        <v>200000</v>
      </c>
      <c r="H323" s="35">
        <v>200000</v>
      </c>
      <c r="I323" s="56"/>
      <c r="J323" s="56"/>
    </row>
    <row r="324" spans="1:10">
      <c r="A324" s="2" t="s">
        <v>86</v>
      </c>
      <c r="B324" s="7"/>
      <c r="C324" s="7"/>
      <c r="D324" s="7"/>
      <c r="E324" s="7"/>
      <c r="F324" s="7"/>
      <c r="G324" s="74">
        <f>G17+G37+G114+G139+G153+G245</f>
        <v>199303000</v>
      </c>
      <c r="H324" s="37">
        <f>H17+H37+H114+H139+H153+H245</f>
        <v>212910700</v>
      </c>
      <c r="I324" s="58"/>
      <c r="J324" s="58"/>
    </row>
  </sheetData>
  <mergeCells count="19">
    <mergeCell ref="F14:F15"/>
    <mergeCell ref="G14:H14"/>
    <mergeCell ref="A14:A15"/>
    <mergeCell ref="B14:B15"/>
    <mergeCell ref="C14:C15"/>
    <mergeCell ref="D14:D15"/>
    <mergeCell ref="E14:E15"/>
    <mergeCell ref="D1:G1"/>
    <mergeCell ref="D9:G9"/>
    <mergeCell ref="A11:G11"/>
    <mergeCell ref="A12:G12"/>
    <mergeCell ref="A13:G13"/>
    <mergeCell ref="D2:G2"/>
    <mergeCell ref="D3:G3"/>
    <mergeCell ref="D4:G4"/>
    <mergeCell ref="D5:G5"/>
    <mergeCell ref="D6:G6"/>
    <mergeCell ref="D7:G7"/>
    <mergeCell ref="D8:G8"/>
  </mergeCells>
  <pageMargins left="0.5" right="0.26" top="0.62" bottom="0.33" header="0.3" footer="0.18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7"/>
  <sheetViews>
    <sheetView view="pageBreakPreview" topLeftCell="A292" zoomScaleSheetLayoutView="100" workbookViewId="0">
      <selection activeCell="G206" sqref="G206"/>
    </sheetView>
  </sheetViews>
  <sheetFormatPr defaultRowHeight="15"/>
  <cols>
    <col min="1" max="1" width="31.28515625" customWidth="1"/>
    <col min="2" max="2" width="6.7109375" customWidth="1"/>
    <col min="3" max="3" width="6.28515625" customWidth="1"/>
    <col min="4" max="4" width="9.28515625" bestFit="1" customWidth="1"/>
    <col min="5" max="5" width="6.85546875" customWidth="1"/>
    <col min="6" max="6" width="13.28515625" customWidth="1"/>
    <col min="7" max="7" width="14.5703125" customWidth="1"/>
  </cols>
  <sheetData>
    <row r="1" spans="1:7">
      <c r="B1" s="4"/>
      <c r="C1" s="79" t="s">
        <v>250</v>
      </c>
      <c r="D1" s="79"/>
      <c r="E1" s="79"/>
      <c r="F1" s="79"/>
    </row>
    <row r="2" spans="1:7">
      <c r="B2" s="5"/>
      <c r="C2" s="82" t="s">
        <v>94</v>
      </c>
      <c r="D2" s="82"/>
      <c r="E2" s="82"/>
      <c r="F2" s="82"/>
    </row>
    <row r="3" spans="1:7">
      <c r="B3" s="5"/>
      <c r="C3" s="82" t="s">
        <v>95</v>
      </c>
      <c r="D3" s="82"/>
      <c r="E3" s="82"/>
      <c r="F3" s="82"/>
    </row>
    <row r="4" spans="1:7">
      <c r="B4" s="5"/>
      <c r="C4" s="82" t="s">
        <v>96</v>
      </c>
      <c r="D4" s="82"/>
      <c r="E4" s="82"/>
      <c r="F4" s="82"/>
    </row>
    <row r="5" spans="1:7">
      <c r="B5" s="5"/>
      <c r="C5" s="82" t="s">
        <v>97</v>
      </c>
      <c r="D5" s="82"/>
      <c r="E5" s="82"/>
      <c r="F5" s="82"/>
    </row>
    <row r="6" spans="1:7">
      <c r="B6" s="6"/>
      <c r="C6" s="80" t="s">
        <v>230</v>
      </c>
      <c r="D6" s="80"/>
      <c r="E6" s="80"/>
      <c r="F6" s="80"/>
    </row>
    <row r="7" spans="1:7">
      <c r="B7" s="6"/>
      <c r="C7" s="80" t="s">
        <v>249</v>
      </c>
      <c r="D7" s="80"/>
      <c r="E7" s="80"/>
      <c r="F7" s="80"/>
    </row>
    <row r="8" spans="1:7">
      <c r="B8" s="6"/>
      <c r="C8" s="80"/>
      <c r="D8" s="80"/>
      <c r="E8" s="80"/>
      <c r="F8" s="80"/>
    </row>
    <row r="9" spans="1:7" ht="29.25" customHeight="1">
      <c r="B9" s="6"/>
      <c r="C9" s="80"/>
      <c r="D9" s="80"/>
      <c r="E9" s="80"/>
      <c r="F9" s="80"/>
    </row>
    <row r="11" spans="1:7" ht="18.75">
      <c r="A11" s="81" t="s">
        <v>199</v>
      </c>
      <c r="B11" s="81"/>
      <c r="C11" s="81"/>
      <c r="D11" s="81"/>
      <c r="E11" s="81"/>
      <c r="F11" s="81"/>
    </row>
    <row r="12" spans="1:7" ht="18.75">
      <c r="A12" s="81" t="s">
        <v>200</v>
      </c>
      <c r="B12" s="81"/>
      <c r="C12" s="81"/>
      <c r="D12" s="81"/>
      <c r="E12" s="81"/>
      <c r="F12" s="81"/>
    </row>
    <row r="13" spans="1:7" ht="18.75">
      <c r="A13" s="81" t="s">
        <v>211</v>
      </c>
      <c r="B13" s="81"/>
      <c r="C13" s="81"/>
      <c r="D13" s="81"/>
      <c r="E13" s="81"/>
      <c r="F13" s="81"/>
    </row>
    <row r="14" spans="1:7">
      <c r="A14" s="87" t="s">
        <v>87</v>
      </c>
      <c r="B14" s="83" t="s">
        <v>89</v>
      </c>
      <c r="C14" s="83" t="s">
        <v>90</v>
      </c>
      <c r="D14" s="83" t="s">
        <v>198</v>
      </c>
      <c r="E14" s="83" t="s">
        <v>91</v>
      </c>
      <c r="F14" s="89" t="s">
        <v>202</v>
      </c>
      <c r="G14" s="90"/>
    </row>
    <row r="15" spans="1:7" ht="77.25" customHeight="1">
      <c r="A15" s="88"/>
      <c r="B15" s="84"/>
      <c r="C15" s="84"/>
      <c r="D15" s="84"/>
      <c r="E15" s="84"/>
      <c r="F15" s="76" t="s">
        <v>208</v>
      </c>
      <c r="G15" s="77" t="s">
        <v>209</v>
      </c>
    </row>
    <row r="16" spans="1:7">
      <c r="A16" s="1">
        <v>1</v>
      </c>
      <c r="B16" s="14">
        <v>3</v>
      </c>
      <c r="C16" s="14">
        <v>4</v>
      </c>
      <c r="D16" s="14">
        <v>5</v>
      </c>
      <c r="E16" s="14">
        <v>6</v>
      </c>
      <c r="F16" s="60">
        <v>7</v>
      </c>
      <c r="G16" s="78">
        <v>8</v>
      </c>
    </row>
    <row r="17" spans="1:7">
      <c r="A17" s="8" t="s">
        <v>0</v>
      </c>
      <c r="B17" s="18" t="s">
        <v>101</v>
      </c>
      <c r="C17" s="18"/>
      <c r="D17" s="18"/>
      <c r="E17" s="18"/>
      <c r="F17" s="62">
        <f>SUM(F18,F24,F30,F60,F66,F71)</f>
        <v>20661000</v>
      </c>
      <c r="G17" s="27">
        <f>SUM(G18,G24,G30,G60,G66,G71)</f>
        <v>21178600</v>
      </c>
    </row>
    <row r="18" spans="1:7" ht="51">
      <c r="A18" s="9" t="s">
        <v>1</v>
      </c>
      <c r="B18" s="21" t="s">
        <v>101</v>
      </c>
      <c r="C18" s="21" t="s">
        <v>102</v>
      </c>
      <c r="D18" s="21"/>
      <c r="E18" s="21"/>
      <c r="F18" s="63">
        <f>F19</f>
        <v>1200600</v>
      </c>
      <c r="G18" s="24">
        <f>G19</f>
        <v>1260700</v>
      </c>
    </row>
    <row r="19" spans="1:7" ht="63.75">
      <c r="A19" s="2" t="s">
        <v>2</v>
      </c>
      <c r="B19" s="23" t="s">
        <v>101</v>
      </c>
      <c r="C19" s="23" t="s">
        <v>102</v>
      </c>
      <c r="D19" s="23" t="s">
        <v>103</v>
      </c>
      <c r="E19" s="23"/>
      <c r="F19" s="61">
        <f t="shared" ref="F19:G22" si="0">F20</f>
        <v>1200600</v>
      </c>
      <c r="G19" s="25">
        <f t="shared" si="0"/>
        <v>1260700</v>
      </c>
    </row>
    <row r="20" spans="1:7">
      <c r="A20" s="3" t="s">
        <v>3</v>
      </c>
      <c r="B20" s="19" t="s">
        <v>101</v>
      </c>
      <c r="C20" s="19" t="s">
        <v>102</v>
      </c>
      <c r="D20" s="19" t="s">
        <v>104</v>
      </c>
      <c r="E20" s="19"/>
      <c r="F20" s="64">
        <f t="shared" si="0"/>
        <v>1200600</v>
      </c>
      <c r="G20" s="26">
        <f t="shared" si="0"/>
        <v>1260700</v>
      </c>
    </row>
    <row r="21" spans="1:7" ht="93.75" customHeight="1">
      <c r="A21" s="3" t="s">
        <v>4</v>
      </c>
      <c r="B21" s="19" t="s">
        <v>101</v>
      </c>
      <c r="C21" s="19" t="s">
        <v>102</v>
      </c>
      <c r="D21" s="19" t="s">
        <v>104</v>
      </c>
      <c r="E21" s="19" t="s">
        <v>105</v>
      </c>
      <c r="F21" s="64">
        <f t="shared" si="0"/>
        <v>1200600</v>
      </c>
      <c r="G21" s="26">
        <f t="shared" si="0"/>
        <v>1260700</v>
      </c>
    </row>
    <row r="22" spans="1:7" ht="38.25">
      <c r="A22" s="3" t="s">
        <v>212</v>
      </c>
      <c r="B22" s="19" t="s">
        <v>101</v>
      </c>
      <c r="C22" s="19" t="s">
        <v>102</v>
      </c>
      <c r="D22" s="19" t="s">
        <v>104</v>
      </c>
      <c r="E22" s="19" t="s">
        <v>106</v>
      </c>
      <c r="F22" s="64">
        <f t="shared" si="0"/>
        <v>1200600</v>
      </c>
      <c r="G22" s="26">
        <f t="shared" si="0"/>
        <v>1260700</v>
      </c>
    </row>
    <row r="23" spans="1:7" ht="25.5">
      <c r="A23" s="3" t="s">
        <v>5</v>
      </c>
      <c r="B23" s="19" t="s">
        <v>101</v>
      </c>
      <c r="C23" s="19" t="s">
        <v>102</v>
      </c>
      <c r="D23" s="19" t="s">
        <v>104</v>
      </c>
      <c r="E23" s="19" t="s">
        <v>107</v>
      </c>
      <c r="F23" s="64">
        <v>1200600</v>
      </c>
      <c r="G23" s="26">
        <v>1260700</v>
      </c>
    </row>
    <row r="24" spans="1:7" ht="63" customHeight="1">
      <c r="A24" s="9" t="s">
        <v>6</v>
      </c>
      <c r="B24" s="21" t="s">
        <v>101</v>
      </c>
      <c r="C24" s="21" t="s">
        <v>108</v>
      </c>
      <c r="D24" s="21"/>
      <c r="E24" s="21"/>
      <c r="F24" s="63">
        <f t="shared" ref="F24:G27" si="1">F25</f>
        <v>307000</v>
      </c>
      <c r="G24" s="24">
        <f t="shared" si="1"/>
        <v>322400</v>
      </c>
    </row>
    <row r="25" spans="1:7" ht="63.75">
      <c r="A25" s="2" t="s">
        <v>7</v>
      </c>
      <c r="B25" s="23" t="s">
        <v>101</v>
      </c>
      <c r="C25" s="23" t="s">
        <v>108</v>
      </c>
      <c r="D25" s="23" t="s">
        <v>103</v>
      </c>
      <c r="E25" s="23"/>
      <c r="F25" s="61">
        <f t="shared" si="1"/>
        <v>307000</v>
      </c>
      <c r="G25" s="25">
        <f t="shared" si="1"/>
        <v>322400</v>
      </c>
    </row>
    <row r="26" spans="1:7">
      <c r="A26" s="3" t="s">
        <v>8</v>
      </c>
      <c r="B26" s="19" t="s">
        <v>101</v>
      </c>
      <c r="C26" s="19" t="s">
        <v>108</v>
      </c>
      <c r="D26" s="19" t="s">
        <v>109</v>
      </c>
      <c r="E26" s="19"/>
      <c r="F26" s="64">
        <f t="shared" si="1"/>
        <v>307000</v>
      </c>
      <c r="G26" s="26">
        <f t="shared" si="1"/>
        <v>322400</v>
      </c>
    </row>
    <row r="27" spans="1:7" ht="96" customHeight="1">
      <c r="A27" s="3" t="s">
        <v>4</v>
      </c>
      <c r="B27" s="19" t="s">
        <v>101</v>
      </c>
      <c r="C27" s="19" t="s">
        <v>108</v>
      </c>
      <c r="D27" s="19" t="s">
        <v>109</v>
      </c>
      <c r="E27" s="19" t="s">
        <v>105</v>
      </c>
      <c r="F27" s="64">
        <f t="shared" si="1"/>
        <v>307000</v>
      </c>
      <c r="G27" s="26">
        <f t="shared" si="1"/>
        <v>322400</v>
      </c>
    </row>
    <row r="28" spans="1:7" ht="38.25">
      <c r="A28" s="3" t="s">
        <v>212</v>
      </c>
      <c r="B28" s="19" t="s">
        <v>101</v>
      </c>
      <c r="C28" s="19" t="s">
        <v>108</v>
      </c>
      <c r="D28" s="19" t="s">
        <v>109</v>
      </c>
      <c r="E28" s="19" t="s">
        <v>106</v>
      </c>
      <c r="F28" s="64">
        <f>SUM(F29:F29)</f>
        <v>307000</v>
      </c>
      <c r="G28" s="26">
        <f>SUM(G29:G29)</f>
        <v>322400</v>
      </c>
    </row>
    <row r="29" spans="1:7" ht="25.5">
      <c r="A29" s="3" t="s">
        <v>5</v>
      </c>
      <c r="B29" s="19" t="s">
        <v>101</v>
      </c>
      <c r="C29" s="19" t="s">
        <v>108</v>
      </c>
      <c r="D29" s="19" t="s">
        <v>109</v>
      </c>
      <c r="E29" s="19" t="s">
        <v>107</v>
      </c>
      <c r="F29" s="64">
        <v>307000</v>
      </c>
      <c r="G29" s="26">
        <v>322400</v>
      </c>
    </row>
    <row r="30" spans="1:7" ht="84.75" customHeight="1">
      <c r="A30" s="9" t="s">
        <v>16</v>
      </c>
      <c r="B30" s="21" t="s">
        <v>101</v>
      </c>
      <c r="C30" s="21" t="s">
        <v>117</v>
      </c>
      <c r="D30" s="21"/>
      <c r="E30" s="21"/>
      <c r="F30" s="63">
        <f>SUM(F31,F43)</f>
        <v>10183500</v>
      </c>
      <c r="G30" s="24">
        <f>SUM(G31,G43)</f>
        <v>10228300</v>
      </c>
    </row>
    <row r="31" spans="1:7" ht="63.75">
      <c r="A31" s="2" t="s">
        <v>17</v>
      </c>
      <c r="B31" s="23" t="s">
        <v>101</v>
      </c>
      <c r="C31" s="23" t="s">
        <v>117</v>
      </c>
      <c r="D31" s="23" t="s">
        <v>103</v>
      </c>
      <c r="E31" s="23"/>
      <c r="F31" s="61">
        <f>SUM(F32,F39)</f>
        <v>9655500</v>
      </c>
      <c r="G31" s="25">
        <f>SUM(G32,G39)</f>
        <v>9672300</v>
      </c>
    </row>
    <row r="32" spans="1:7">
      <c r="A32" s="3" t="s">
        <v>8</v>
      </c>
      <c r="B32" s="19" t="s">
        <v>101</v>
      </c>
      <c r="C32" s="19" t="s">
        <v>117</v>
      </c>
      <c r="D32" s="19" t="s">
        <v>109</v>
      </c>
      <c r="E32" s="19"/>
      <c r="F32" s="64">
        <f>SUM(F33,F36)</f>
        <v>8454900</v>
      </c>
      <c r="G32" s="26">
        <f>SUM(G33,G36)</f>
        <v>8411600</v>
      </c>
    </row>
    <row r="33" spans="1:7" ht="93" customHeight="1">
      <c r="A33" s="3" t="s">
        <v>4</v>
      </c>
      <c r="B33" s="19" t="s">
        <v>101</v>
      </c>
      <c r="C33" s="19" t="s">
        <v>117</v>
      </c>
      <c r="D33" s="19" t="s">
        <v>109</v>
      </c>
      <c r="E33" s="19" t="s">
        <v>105</v>
      </c>
      <c r="F33" s="64">
        <f>F34</f>
        <v>8011000</v>
      </c>
      <c r="G33" s="26">
        <f>G34</f>
        <v>8411600</v>
      </c>
    </row>
    <row r="34" spans="1:7" ht="38.25">
      <c r="A34" s="3" t="s">
        <v>212</v>
      </c>
      <c r="B34" s="19" t="s">
        <v>101</v>
      </c>
      <c r="C34" s="19" t="s">
        <v>117</v>
      </c>
      <c r="D34" s="19" t="s">
        <v>109</v>
      </c>
      <c r="E34" s="19" t="s">
        <v>106</v>
      </c>
      <c r="F34" s="64">
        <f>SUM(F35:F35)</f>
        <v>8011000</v>
      </c>
      <c r="G34" s="26">
        <f>SUM(G35:G35)</f>
        <v>8411600</v>
      </c>
    </row>
    <row r="35" spans="1:7" ht="25.5">
      <c r="A35" s="3" t="s">
        <v>5</v>
      </c>
      <c r="B35" s="19" t="s">
        <v>101</v>
      </c>
      <c r="C35" s="19" t="s">
        <v>117</v>
      </c>
      <c r="D35" s="19" t="s">
        <v>109</v>
      </c>
      <c r="E35" s="19" t="s">
        <v>107</v>
      </c>
      <c r="F35" s="64">
        <v>8011000</v>
      </c>
      <c r="G35" s="26">
        <v>8411600</v>
      </c>
    </row>
    <row r="36" spans="1:7" ht="38.25">
      <c r="A36" s="3" t="s">
        <v>11</v>
      </c>
      <c r="B36" s="19" t="s">
        <v>101</v>
      </c>
      <c r="C36" s="19" t="s">
        <v>117</v>
      </c>
      <c r="D36" s="19" t="s">
        <v>109</v>
      </c>
      <c r="E36" s="19" t="s">
        <v>111</v>
      </c>
      <c r="F36" s="64">
        <f>F37</f>
        <v>443900</v>
      </c>
      <c r="G36" s="26">
        <f>G37</f>
        <v>0</v>
      </c>
    </row>
    <row r="37" spans="1:7" ht="38.25">
      <c r="A37" s="3" t="s">
        <v>12</v>
      </c>
      <c r="B37" s="19" t="s">
        <v>101</v>
      </c>
      <c r="C37" s="19" t="s">
        <v>117</v>
      </c>
      <c r="D37" s="19" t="s">
        <v>109</v>
      </c>
      <c r="E37" s="19" t="s">
        <v>112</v>
      </c>
      <c r="F37" s="64">
        <f>SUM(F38:F38)</f>
        <v>443900</v>
      </c>
      <c r="G37" s="26">
        <f>SUM(G38:G38)</f>
        <v>0</v>
      </c>
    </row>
    <row r="38" spans="1:7" ht="38.25">
      <c r="A38" s="3" t="s">
        <v>14</v>
      </c>
      <c r="B38" s="19" t="s">
        <v>101</v>
      </c>
      <c r="C38" s="19" t="s">
        <v>117</v>
      </c>
      <c r="D38" s="19" t="s">
        <v>109</v>
      </c>
      <c r="E38" s="19" t="s">
        <v>114</v>
      </c>
      <c r="F38" s="64">
        <v>443900</v>
      </c>
      <c r="G38" s="26"/>
    </row>
    <row r="39" spans="1:7" ht="51">
      <c r="A39" s="3" t="s">
        <v>119</v>
      </c>
      <c r="B39" s="19" t="s">
        <v>101</v>
      </c>
      <c r="C39" s="19" t="s">
        <v>117</v>
      </c>
      <c r="D39" s="19" t="s">
        <v>118</v>
      </c>
      <c r="E39" s="19"/>
      <c r="F39" s="64">
        <f t="shared" ref="F39:G41" si="2">F40</f>
        <v>1200600</v>
      </c>
      <c r="G39" s="26">
        <f t="shared" si="2"/>
        <v>1260700</v>
      </c>
    </row>
    <row r="40" spans="1:7" ht="92.25" customHeight="1">
      <c r="A40" s="3" t="s">
        <v>4</v>
      </c>
      <c r="B40" s="19" t="s">
        <v>101</v>
      </c>
      <c r="C40" s="19" t="s">
        <v>117</v>
      </c>
      <c r="D40" s="19" t="s">
        <v>118</v>
      </c>
      <c r="E40" s="19" t="s">
        <v>105</v>
      </c>
      <c r="F40" s="64">
        <f t="shared" si="2"/>
        <v>1200600</v>
      </c>
      <c r="G40" s="26">
        <f t="shared" si="2"/>
        <v>1260700</v>
      </c>
    </row>
    <row r="41" spans="1:7" ht="38.25">
      <c r="A41" s="3" t="s">
        <v>212</v>
      </c>
      <c r="B41" s="19" t="s">
        <v>101</v>
      </c>
      <c r="C41" s="19" t="s">
        <v>117</v>
      </c>
      <c r="D41" s="19" t="s">
        <v>118</v>
      </c>
      <c r="E41" s="19" t="s">
        <v>106</v>
      </c>
      <c r="F41" s="64">
        <f t="shared" si="2"/>
        <v>1200600</v>
      </c>
      <c r="G41" s="26">
        <f t="shared" si="2"/>
        <v>1260700</v>
      </c>
    </row>
    <row r="42" spans="1:7" ht="25.5">
      <c r="A42" s="3" t="s">
        <v>5</v>
      </c>
      <c r="B42" s="19" t="s">
        <v>101</v>
      </c>
      <c r="C42" s="19" t="s">
        <v>117</v>
      </c>
      <c r="D42" s="19" t="s">
        <v>118</v>
      </c>
      <c r="E42" s="19" t="s">
        <v>107</v>
      </c>
      <c r="F42" s="64">
        <v>1200600</v>
      </c>
      <c r="G42" s="26">
        <v>1260700</v>
      </c>
    </row>
    <row r="43" spans="1:7">
      <c r="A43" s="8" t="s">
        <v>18</v>
      </c>
      <c r="B43" s="18" t="s">
        <v>101</v>
      </c>
      <c r="C43" s="18" t="s">
        <v>117</v>
      </c>
      <c r="D43" s="18" t="s">
        <v>120</v>
      </c>
      <c r="E43" s="18"/>
      <c r="F43" s="62">
        <f>F44</f>
        <v>528000</v>
      </c>
      <c r="G43" s="27">
        <f>G44</f>
        <v>556000</v>
      </c>
    </row>
    <row r="44" spans="1:7" ht="153">
      <c r="A44" s="2" t="s">
        <v>19</v>
      </c>
      <c r="B44" s="23" t="s">
        <v>101</v>
      </c>
      <c r="C44" s="23" t="s">
        <v>117</v>
      </c>
      <c r="D44" s="23" t="s">
        <v>121</v>
      </c>
      <c r="E44" s="23"/>
      <c r="F44" s="61">
        <f>SUM(F45,F52)</f>
        <v>528000</v>
      </c>
      <c r="G44" s="25">
        <f>SUM(G45,G52)</f>
        <v>556000</v>
      </c>
    </row>
    <row r="45" spans="1:7" ht="316.5" customHeight="1">
      <c r="A45" s="8" t="s">
        <v>20</v>
      </c>
      <c r="B45" s="18" t="s">
        <v>101</v>
      </c>
      <c r="C45" s="18" t="s">
        <v>117</v>
      </c>
      <c r="D45" s="18" t="s">
        <v>122</v>
      </c>
      <c r="E45" s="18"/>
      <c r="F45" s="62">
        <f>SUM(F46,F49)</f>
        <v>264000</v>
      </c>
      <c r="G45" s="27">
        <f>SUM(G46,G49)</f>
        <v>278000</v>
      </c>
    </row>
    <row r="46" spans="1:7" ht="89.25">
      <c r="A46" s="3" t="s">
        <v>4</v>
      </c>
      <c r="B46" s="19" t="s">
        <v>101</v>
      </c>
      <c r="C46" s="19" t="s">
        <v>117</v>
      </c>
      <c r="D46" s="19" t="s">
        <v>122</v>
      </c>
      <c r="E46" s="19" t="s">
        <v>105</v>
      </c>
      <c r="F46" s="64">
        <f>F47</f>
        <v>246900</v>
      </c>
      <c r="G46" s="26">
        <f>G47</f>
        <v>259200</v>
      </c>
    </row>
    <row r="47" spans="1:7" ht="38.25">
      <c r="A47" s="3" t="s">
        <v>9</v>
      </c>
      <c r="B47" s="19" t="s">
        <v>101</v>
      </c>
      <c r="C47" s="19" t="s">
        <v>117</v>
      </c>
      <c r="D47" s="19" t="s">
        <v>122</v>
      </c>
      <c r="E47" s="19" t="s">
        <v>106</v>
      </c>
      <c r="F47" s="64">
        <f>F48</f>
        <v>246900</v>
      </c>
      <c r="G47" s="26">
        <f>G48</f>
        <v>259200</v>
      </c>
    </row>
    <row r="48" spans="1:7" ht="25.5">
      <c r="A48" s="3" t="s">
        <v>5</v>
      </c>
      <c r="B48" s="19" t="s">
        <v>101</v>
      </c>
      <c r="C48" s="19" t="s">
        <v>117</v>
      </c>
      <c r="D48" s="19" t="s">
        <v>122</v>
      </c>
      <c r="E48" s="19" t="s">
        <v>107</v>
      </c>
      <c r="F48" s="64">
        <v>246900</v>
      </c>
      <c r="G48" s="26">
        <v>259200</v>
      </c>
    </row>
    <row r="49" spans="1:7" ht="38.25">
      <c r="A49" s="3" t="s">
        <v>11</v>
      </c>
      <c r="B49" s="19" t="s">
        <v>101</v>
      </c>
      <c r="C49" s="19" t="s">
        <v>117</v>
      </c>
      <c r="D49" s="19" t="s">
        <v>122</v>
      </c>
      <c r="E49" s="19" t="s">
        <v>111</v>
      </c>
      <c r="F49" s="64">
        <f>F50</f>
        <v>17100</v>
      </c>
      <c r="G49" s="26">
        <f>G50</f>
        <v>18800</v>
      </c>
    </row>
    <row r="50" spans="1:7" ht="38.25">
      <c r="A50" s="3" t="s">
        <v>12</v>
      </c>
      <c r="B50" s="19" t="s">
        <v>101</v>
      </c>
      <c r="C50" s="19" t="s">
        <v>117</v>
      </c>
      <c r="D50" s="19" t="s">
        <v>122</v>
      </c>
      <c r="E50" s="19" t="s">
        <v>112</v>
      </c>
      <c r="F50" s="64">
        <f>F51</f>
        <v>17100</v>
      </c>
      <c r="G50" s="26">
        <f>G51</f>
        <v>18800</v>
      </c>
    </row>
    <row r="51" spans="1:7" ht="38.25">
      <c r="A51" s="3" t="s">
        <v>14</v>
      </c>
      <c r="B51" s="19" t="s">
        <v>101</v>
      </c>
      <c r="C51" s="19" t="s">
        <v>117</v>
      </c>
      <c r="D51" s="19" t="s">
        <v>122</v>
      </c>
      <c r="E51" s="19" t="s">
        <v>114</v>
      </c>
      <c r="F51" s="64">
        <v>17100</v>
      </c>
      <c r="G51" s="26">
        <v>18800</v>
      </c>
    </row>
    <row r="52" spans="1:7" ht="54">
      <c r="A52" s="8" t="s">
        <v>21</v>
      </c>
      <c r="B52" s="18" t="s">
        <v>101</v>
      </c>
      <c r="C52" s="18" t="s">
        <v>117</v>
      </c>
      <c r="D52" s="18" t="s">
        <v>123</v>
      </c>
      <c r="E52" s="18"/>
      <c r="F52" s="62">
        <f>SUM(F53,F56)</f>
        <v>264000</v>
      </c>
      <c r="G52" s="27">
        <f>SUM(G53,G56)</f>
        <v>278000</v>
      </c>
    </row>
    <row r="53" spans="1:7" ht="97.5" customHeight="1">
      <c r="A53" s="3" t="s">
        <v>4</v>
      </c>
      <c r="B53" s="19" t="s">
        <v>101</v>
      </c>
      <c r="C53" s="19" t="s">
        <v>117</v>
      </c>
      <c r="D53" s="19" t="s">
        <v>123</v>
      </c>
      <c r="E53" s="19" t="s">
        <v>105</v>
      </c>
      <c r="F53" s="64">
        <f>F54</f>
        <v>246900</v>
      </c>
      <c r="G53" s="26">
        <f>G54</f>
        <v>259200</v>
      </c>
    </row>
    <row r="54" spans="1:7" ht="38.25">
      <c r="A54" s="3" t="s">
        <v>212</v>
      </c>
      <c r="B54" s="19" t="s">
        <v>101</v>
      </c>
      <c r="C54" s="19" t="s">
        <v>117</v>
      </c>
      <c r="D54" s="19" t="s">
        <v>123</v>
      </c>
      <c r="E54" s="19" t="s">
        <v>106</v>
      </c>
      <c r="F54" s="64">
        <f>F55</f>
        <v>246900</v>
      </c>
      <c r="G54" s="26">
        <f>G55</f>
        <v>259200</v>
      </c>
    </row>
    <row r="55" spans="1:7" ht="25.5">
      <c r="A55" s="3" t="s">
        <v>5</v>
      </c>
      <c r="B55" s="19" t="s">
        <v>101</v>
      </c>
      <c r="C55" s="19" t="s">
        <v>117</v>
      </c>
      <c r="D55" s="19" t="s">
        <v>123</v>
      </c>
      <c r="E55" s="19" t="s">
        <v>107</v>
      </c>
      <c r="F55" s="64">
        <v>246900</v>
      </c>
      <c r="G55" s="26">
        <v>259200</v>
      </c>
    </row>
    <row r="56" spans="1:7" ht="38.25">
      <c r="A56" s="3" t="s">
        <v>11</v>
      </c>
      <c r="B56" s="19" t="s">
        <v>101</v>
      </c>
      <c r="C56" s="19" t="s">
        <v>117</v>
      </c>
      <c r="D56" s="19" t="s">
        <v>123</v>
      </c>
      <c r="E56" s="19" t="s">
        <v>111</v>
      </c>
      <c r="F56" s="64">
        <f>F57</f>
        <v>17100</v>
      </c>
      <c r="G56" s="26">
        <f>G57</f>
        <v>18800</v>
      </c>
    </row>
    <row r="57" spans="1:7" ht="38.25">
      <c r="A57" s="3" t="s">
        <v>12</v>
      </c>
      <c r="B57" s="19" t="s">
        <v>101</v>
      </c>
      <c r="C57" s="19" t="s">
        <v>117</v>
      </c>
      <c r="D57" s="19" t="s">
        <v>123</v>
      </c>
      <c r="E57" s="19" t="s">
        <v>112</v>
      </c>
      <c r="F57" s="64">
        <f>SUM(F58:F59)</f>
        <v>17100</v>
      </c>
      <c r="G57" s="26">
        <f>SUM(G58:G59)</f>
        <v>18800</v>
      </c>
    </row>
    <row r="58" spans="1:7" ht="38.25">
      <c r="A58" s="3" t="s">
        <v>13</v>
      </c>
      <c r="B58" s="19" t="s">
        <v>101</v>
      </c>
      <c r="C58" s="19" t="s">
        <v>117</v>
      </c>
      <c r="D58" s="19" t="s">
        <v>123</v>
      </c>
      <c r="E58" s="19" t="s">
        <v>113</v>
      </c>
      <c r="F58" s="64">
        <v>3500</v>
      </c>
      <c r="G58" s="26">
        <v>5000</v>
      </c>
    </row>
    <row r="59" spans="1:7" ht="38.25">
      <c r="A59" s="3" t="s">
        <v>14</v>
      </c>
      <c r="B59" s="19" t="s">
        <v>101</v>
      </c>
      <c r="C59" s="19" t="s">
        <v>117</v>
      </c>
      <c r="D59" s="19" t="s">
        <v>123</v>
      </c>
      <c r="E59" s="19" t="s">
        <v>114</v>
      </c>
      <c r="F59" s="64">
        <v>13600</v>
      </c>
      <c r="G59" s="26">
        <v>13800</v>
      </c>
    </row>
    <row r="60" spans="1:7" ht="63.75">
      <c r="A60" s="9" t="s">
        <v>15</v>
      </c>
      <c r="B60" s="21" t="s">
        <v>101</v>
      </c>
      <c r="C60" s="21" t="s">
        <v>115</v>
      </c>
      <c r="D60" s="21"/>
      <c r="E60" s="21"/>
      <c r="F60" s="63">
        <f t="shared" ref="F60:G64" si="3">F61</f>
        <v>5186800</v>
      </c>
      <c r="G60" s="24">
        <f t="shared" si="3"/>
        <v>5446100</v>
      </c>
    </row>
    <row r="61" spans="1:7" ht="63.75">
      <c r="A61" s="2" t="s">
        <v>2</v>
      </c>
      <c r="B61" s="23" t="s">
        <v>101</v>
      </c>
      <c r="C61" s="23" t="s">
        <v>115</v>
      </c>
      <c r="D61" s="22" t="s">
        <v>103</v>
      </c>
      <c r="E61" s="22"/>
      <c r="F61" s="61">
        <f t="shared" si="3"/>
        <v>5186800</v>
      </c>
      <c r="G61" s="25">
        <f t="shared" si="3"/>
        <v>5446100</v>
      </c>
    </row>
    <row r="62" spans="1:7">
      <c r="A62" s="3" t="s">
        <v>8</v>
      </c>
      <c r="B62" s="19" t="s">
        <v>101</v>
      </c>
      <c r="C62" s="19" t="s">
        <v>115</v>
      </c>
      <c r="D62" s="16" t="s">
        <v>109</v>
      </c>
      <c r="E62" s="16"/>
      <c r="F62" s="64">
        <f t="shared" si="3"/>
        <v>5186800</v>
      </c>
      <c r="G62" s="26">
        <f t="shared" si="3"/>
        <v>5446100</v>
      </c>
    </row>
    <row r="63" spans="1:7" ht="93.75" customHeight="1">
      <c r="A63" s="3" t="s">
        <v>4</v>
      </c>
      <c r="B63" s="19" t="s">
        <v>101</v>
      </c>
      <c r="C63" s="19" t="s">
        <v>115</v>
      </c>
      <c r="D63" s="16" t="s">
        <v>109</v>
      </c>
      <c r="E63" s="16">
        <v>100</v>
      </c>
      <c r="F63" s="64">
        <f t="shared" si="3"/>
        <v>5186800</v>
      </c>
      <c r="G63" s="26">
        <f t="shared" si="3"/>
        <v>5446100</v>
      </c>
    </row>
    <row r="64" spans="1:7" ht="38.25">
      <c r="A64" s="3" t="s">
        <v>212</v>
      </c>
      <c r="B64" s="19" t="s">
        <v>101</v>
      </c>
      <c r="C64" s="19" t="s">
        <v>115</v>
      </c>
      <c r="D64" s="16" t="s">
        <v>109</v>
      </c>
      <c r="E64" s="16">
        <v>120</v>
      </c>
      <c r="F64" s="64">
        <f t="shared" si="3"/>
        <v>5186800</v>
      </c>
      <c r="G64" s="26">
        <f t="shared" si="3"/>
        <v>5446100</v>
      </c>
    </row>
    <row r="65" spans="1:7" ht="25.5">
      <c r="A65" s="3" t="s">
        <v>5</v>
      </c>
      <c r="B65" s="19" t="s">
        <v>101</v>
      </c>
      <c r="C65" s="19" t="s">
        <v>115</v>
      </c>
      <c r="D65" s="16" t="s">
        <v>109</v>
      </c>
      <c r="E65" s="16">
        <v>121</v>
      </c>
      <c r="F65" s="64">
        <v>5186800</v>
      </c>
      <c r="G65" s="26">
        <v>5446100</v>
      </c>
    </row>
    <row r="66" spans="1:7">
      <c r="A66" s="9" t="s">
        <v>22</v>
      </c>
      <c r="B66" s="21" t="s">
        <v>101</v>
      </c>
      <c r="C66" s="21" t="s">
        <v>125</v>
      </c>
      <c r="D66" s="21"/>
      <c r="E66" s="21"/>
      <c r="F66" s="63">
        <f t="shared" ref="F66:G69" si="4">F67</f>
        <v>300000</v>
      </c>
      <c r="G66" s="24">
        <f t="shared" si="4"/>
        <v>300000</v>
      </c>
    </row>
    <row r="67" spans="1:7">
      <c r="A67" s="2" t="s">
        <v>22</v>
      </c>
      <c r="B67" s="23" t="s">
        <v>101</v>
      </c>
      <c r="C67" s="23" t="s">
        <v>125</v>
      </c>
      <c r="D67" s="23" t="s">
        <v>126</v>
      </c>
      <c r="E67" s="23"/>
      <c r="F67" s="61">
        <f t="shared" si="4"/>
        <v>300000</v>
      </c>
      <c r="G67" s="25">
        <f t="shared" si="4"/>
        <v>300000</v>
      </c>
    </row>
    <row r="68" spans="1:7" ht="25.5">
      <c r="A68" s="3" t="s">
        <v>23</v>
      </c>
      <c r="B68" s="19" t="s">
        <v>101</v>
      </c>
      <c r="C68" s="19" t="s">
        <v>125</v>
      </c>
      <c r="D68" s="19" t="s">
        <v>127</v>
      </c>
      <c r="E68" s="19"/>
      <c r="F68" s="64">
        <f t="shared" si="4"/>
        <v>300000</v>
      </c>
      <c r="G68" s="26">
        <f t="shared" si="4"/>
        <v>300000</v>
      </c>
    </row>
    <row r="69" spans="1:7">
      <c r="A69" s="3" t="s">
        <v>24</v>
      </c>
      <c r="B69" s="19" t="s">
        <v>101</v>
      </c>
      <c r="C69" s="19" t="s">
        <v>125</v>
      </c>
      <c r="D69" s="19" t="s">
        <v>127</v>
      </c>
      <c r="E69" s="19" t="s">
        <v>128</v>
      </c>
      <c r="F69" s="64">
        <f t="shared" si="4"/>
        <v>300000</v>
      </c>
      <c r="G69" s="26">
        <f t="shared" si="4"/>
        <v>300000</v>
      </c>
    </row>
    <row r="70" spans="1:7">
      <c r="A70" s="3" t="s">
        <v>25</v>
      </c>
      <c r="B70" s="19" t="s">
        <v>101</v>
      </c>
      <c r="C70" s="19" t="s">
        <v>125</v>
      </c>
      <c r="D70" s="19" t="s">
        <v>127</v>
      </c>
      <c r="E70" s="19" t="s">
        <v>129</v>
      </c>
      <c r="F70" s="64">
        <v>300000</v>
      </c>
      <c r="G70" s="26">
        <v>300000</v>
      </c>
    </row>
    <row r="71" spans="1:7" ht="25.5">
      <c r="A71" s="9" t="s">
        <v>213</v>
      </c>
      <c r="B71" s="21" t="s">
        <v>101</v>
      </c>
      <c r="C71" s="21" t="s">
        <v>130</v>
      </c>
      <c r="D71" s="21"/>
      <c r="E71" s="21"/>
      <c r="F71" s="63">
        <f>SUM(F72,F81)</f>
        <v>3483100</v>
      </c>
      <c r="G71" s="24">
        <f>SUM(G72,G81)</f>
        <v>3621100</v>
      </c>
    </row>
    <row r="72" spans="1:7" ht="27">
      <c r="A72" s="8" t="s">
        <v>26</v>
      </c>
      <c r="B72" s="18" t="s">
        <v>101</v>
      </c>
      <c r="C72" s="18" t="s">
        <v>130</v>
      </c>
      <c r="D72" s="18" t="s">
        <v>131</v>
      </c>
      <c r="E72" s="18"/>
      <c r="F72" s="62">
        <f>F73</f>
        <v>723700</v>
      </c>
      <c r="G72" s="27">
        <f>G73</f>
        <v>723700</v>
      </c>
    </row>
    <row r="73" spans="1:7" ht="25.5">
      <c r="A73" s="2" t="s">
        <v>27</v>
      </c>
      <c r="B73" s="23" t="s">
        <v>101</v>
      </c>
      <c r="C73" s="23" t="s">
        <v>130</v>
      </c>
      <c r="D73" s="23" t="s">
        <v>132</v>
      </c>
      <c r="E73" s="23"/>
      <c r="F73" s="61">
        <f>SUM(F74,F77)</f>
        <v>723700</v>
      </c>
      <c r="G73" s="25">
        <f>SUM(G74,G77)</f>
        <v>723700</v>
      </c>
    </row>
    <row r="74" spans="1:7" ht="94.5" customHeight="1">
      <c r="A74" s="3" t="s">
        <v>4</v>
      </c>
      <c r="B74" s="19" t="s">
        <v>101</v>
      </c>
      <c r="C74" s="19" t="s">
        <v>130</v>
      </c>
      <c r="D74" s="19" t="s">
        <v>132</v>
      </c>
      <c r="E74" s="19" t="s">
        <v>105</v>
      </c>
      <c r="F74" s="64">
        <f>F75</f>
        <v>585000</v>
      </c>
      <c r="G74" s="26">
        <f>G75</f>
        <v>614280</v>
      </c>
    </row>
    <row r="75" spans="1:7" ht="38.25">
      <c r="A75" s="3" t="s">
        <v>212</v>
      </c>
      <c r="B75" s="19" t="s">
        <v>101</v>
      </c>
      <c r="C75" s="19" t="s">
        <v>130</v>
      </c>
      <c r="D75" s="19" t="s">
        <v>132</v>
      </c>
      <c r="E75" s="19" t="s">
        <v>106</v>
      </c>
      <c r="F75" s="64">
        <f>SUM(F76:F76)</f>
        <v>585000</v>
      </c>
      <c r="G75" s="26">
        <f>SUM(G76:G76)</f>
        <v>614280</v>
      </c>
    </row>
    <row r="76" spans="1:7" ht="25.5">
      <c r="A76" s="3" t="s">
        <v>5</v>
      </c>
      <c r="B76" s="19" t="s">
        <v>101</v>
      </c>
      <c r="C76" s="19" t="s">
        <v>130</v>
      </c>
      <c r="D76" s="19" t="s">
        <v>132</v>
      </c>
      <c r="E76" s="19" t="s">
        <v>107</v>
      </c>
      <c r="F76" s="64">
        <v>585000</v>
      </c>
      <c r="G76" s="26">
        <v>614280</v>
      </c>
    </row>
    <row r="77" spans="1:7" ht="38.25">
      <c r="A77" s="3" t="s">
        <v>11</v>
      </c>
      <c r="B77" s="19" t="s">
        <v>101</v>
      </c>
      <c r="C77" s="19" t="s">
        <v>130</v>
      </c>
      <c r="D77" s="19" t="s">
        <v>132</v>
      </c>
      <c r="E77" s="19" t="s">
        <v>111</v>
      </c>
      <c r="F77" s="64">
        <f>F78</f>
        <v>138700</v>
      </c>
      <c r="G77" s="26">
        <f>G78</f>
        <v>109420</v>
      </c>
    </row>
    <row r="78" spans="1:7" ht="38.25">
      <c r="A78" s="3" t="s">
        <v>12</v>
      </c>
      <c r="B78" s="19" t="s">
        <v>101</v>
      </c>
      <c r="C78" s="19" t="s">
        <v>130</v>
      </c>
      <c r="D78" s="19" t="s">
        <v>132</v>
      </c>
      <c r="E78" s="19" t="s">
        <v>112</v>
      </c>
      <c r="F78" s="64">
        <f>SUM(F79:F80)</f>
        <v>138700</v>
      </c>
      <c r="G78" s="26">
        <f>SUM(G79:G80)</f>
        <v>109420</v>
      </c>
    </row>
    <row r="79" spans="1:7" ht="38.25">
      <c r="A79" s="3" t="s">
        <v>13</v>
      </c>
      <c r="B79" s="19" t="s">
        <v>101</v>
      </c>
      <c r="C79" s="19" t="s">
        <v>130</v>
      </c>
      <c r="D79" s="19" t="s">
        <v>132</v>
      </c>
      <c r="E79" s="19" t="s">
        <v>113</v>
      </c>
      <c r="F79" s="64">
        <v>95000</v>
      </c>
      <c r="G79" s="26">
        <v>86000</v>
      </c>
    </row>
    <row r="80" spans="1:7" ht="38.25">
      <c r="A80" s="3" t="s">
        <v>14</v>
      </c>
      <c r="B80" s="19" t="s">
        <v>101</v>
      </c>
      <c r="C80" s="19" t="s">
        <v>130</v>
      </c>
      <c r="D80" s="19" t="s">
        <v>132</v>
      </c>
      <c r="E80" s="19" t="s">
        <v>114</v>
      </c>
      <c r="F80" s="64">
        <v>43700</v>
      </c>
      <c r="G80" s="26">
        <v>23420</v>
      </c>
    </row>
    <row r="81" spans="1:7" ht="27">
      <c r="A81" s="8" t="s">
        <v>28</v>
      </c>
      <c r="B81" s="18" t="s">
        <v>101</v>
      </c>
      <c r="C81" s="18" t="s">
        <v>130</v>
      </c>
      <c r="D81" s="18" t="s">
        <v>133</v>
      </c>
      <c r="E81" s="18"/>
      <c r="F81" s="62">
        <f t="shared" ref="F81:G84" si="5">F82</f>
        <v>2759400</v>
      </c>
      <c r="G81" s="27">
        <f t="shared" si="5"/>
        <v>2897400</v>
      </c>
    </row>
    <row r="82" spans="1:7" ht="76.5">
      <c r="A82" s="2" t="s">
        <v>231</v>
      </c>
      <c r="B82" s="23" t="s">
        <v>101</v>
      </c>
      <c r="C82" s="23" t="s">
        <v>130</v>
      </c>
      <c r="D82" s="23" t="s">
        <v>134</v>
      </c>
      <c r="E82" s="23"/>
      <c r="F82" s="61">
        <f t="shared" si="5"/>
        <v>2759400</v>
      </c>
      <c r="G82" s="25">
        <f t="shared" si="5"/>
        <v>2897400</v>
      </c>
    </row>
    <row r="83" spans="1:7" ht="63.75">
      <c r="A83" s="3" t="s">
        <v>262</v>
      </c>
      <c r="B83" s="19" t="s">
        <v>101</v>
      </c>
      <c r="C83" s="19" t="s">
        <v>130</v>
      </c>
      <c r="D83" s="19" t="s">
        <v>134</v>
      </c>
      <c r="E83" s="19" t="s">
        <v>135</v>
      </c>
      <c r="F83" s="64">
        <f t="shared" si="5"/>
        <v>2759400</v>
      </c>
      <c r="G83" s="26">
        <f t="shared" si="5"/>
        <v>2897400</v>
      </c>
    </row>
    <row r="84" spans="1:7">
      <c r="A84" s="3" t="s">
        <v>29</v>
      </c>
      <c r="B84" s="19" t="s">
        <v>101</v>
      </c>
      <c r="C84" s="19" t="s">
        <v>130</v>
      </c>
      <c r="D84" s="19" t="s">
        <v>134</v>
      </c>
      <c r="E84" s="19" t="s">
        <v>136</v>
      </c>
      <c r="F84" s="64">
        <f t="shared" si="5"/>
        <v>2759400</v>
      </c>
      <c r="G84" s="26">
        <f t="shared" si="5"/>
        <v>2897400</v>
      </c>
    </row>
    <row r="85" spans="1:7" ht="76.5">
      <c r="A85" s="3" t="s">
        <v>30</v>
      </c>
      <c r="B85" s="19" t="s">
        <v>101</v>
      </c>
      <c r="C85" s="19" t="s">
        <v>130</v>
      </c>
      <c r="D85" s="19" t="s">
        <v>134</v>
      </c>
      <c r="E85" s="19" t="s">
        <v>137</v>
      </c>
      <c r="F85" s="64">
        <v>2759400</v>
      </c>
      <c r="G85" s="26">
        <v>2897400</v>
      </c>
    </row>
    <row r="86" spans="1:7">
      <c r="A86" s="8" t="s">
        <v>32</v>
      </c>
      <c r="B86" s="18" t="s">
        <v>117</v>
      </c>
      <c r="C86" s="18"/>
      <c r="D86" s="18"/>
      <c r="E86" s="18"/>
      <c r="F86" s="62">
        <f>SUM(F87,F99)</f>
        <v>4188000</v>
      </c>
      <c r="G86" s="27">
        <f>SUM(G87,G99)</f>
        <v>4342000</v>
      </c>
    </row>
    <row r="87" spans="1:7">
      <c r="A87" s="9" t="s">
        <v>51</v>
      </c>
      <c r="B87" s="21" t="s">
        <v>117</v>
      </c>
      <c r="C87" s="21" t="s">
        <v>124</v>
      </c>
      <c r="D87" s="21"/>
      <c r="E87" s="21"/>
      <c r="F87" s="64">
        <f t="shared" ref="F87:G89" si="6">F88</f>
        <v>3238000</v>
      </c>
      <c r="G87" s="26">
        <f t="shared" si="6"/>
        <v>3392000</v>
      </c>
    </row>
    <row r="88" spans="1:7">
      <c r="A88" s="8" t="s">
        <v>18</v>
      </c>
      <c r="B88" s="18" t="s">
        <v>117</v>
      </c>
      <c r="C88" s="18" t="s">
        <v>124</v>
      </c>
      <c r="D88" s="18" t="s">
        <v>120</v>
      </c>
      <c r="E88" s="18"/>
      <c r="F88" s="61">
        <f t="shared" si="6"/>
        <v>3238000</v>
      </c>
      <c r="G88" s="25">
        <f t="shared" si="6"/>
        <v>3392000</v>
      </c>
    </row>
    <row r="89" spans="1:7" ht="153">
      <c r="A89" s="2" t="s">
        <v>19</v>
      </c>
      <c r="B89" s="23" t="s">
        <v>117</v>
      </c>
      <c r="C89" s="23" t="s">
        <v>124</v>
      </c>
      <c r="D89" s="23" t="s">
        <v>121</v>
      </c>
      <c r="E89" s="23"/>
      <c r="F89" s="61">
        <f t="shared" si="6"/>
        <v>3238000</v>
      </c>
      <c r="G89" s="25">
        <f t="shared" si="6"/>
        <v>3392000</v>
      </c>
    </row>
    <row r="90" spans="1:7" ht="63.75">
      <c r="A90" s="9" t="s">
        <v>52</v>
      </c>
      <c r="B90" s="21" t="s">
        <v>117</v>
      </c>
      <c r="C90" s="21" t="s">
        <v>124</v>
      </c>
      <c r="D90" s="21" t="s">
        <v>159</v>
      </c>
      <c r="E90" s="21"/>
      <c r="F90" s="63">
        <f>F91+F95</f>
        <v>3238000</v>
      </c>
      <c r="G90" s="24">
        <f>G91+G95</f>
        <v>3392000</v>
      </c>
    </row>
    <row r="91" spans="1:7" ht="89.25">
      <c r="A91" s="3" t="s">
        <v>4</v>
      </c>
      <c r="B91" s="19" t="s">
        <v>117</v>
      </c>
      <c r="C91" s="19" t="s">
        <v>124</v>
      </c>
      <c r="D91" s="19" t="s">
        <v>159</v>
      </c>
      <c r="E91" s="19" t="s">
        <v>105</v>
      </c>
      <c r="F91" s="64">
        <f>F92</f>
        <v>2586600</v>
      </c>
      <c r="G91" s="26">
        <f>G92</f>
        <v>2715600</v>
      </c>
    </row>
    <row r="92" spans="1:7" ht="38.25">
      <c r="A92" s="3" t="s">
        <v>212</v>
      </c>
      <c r="B92" s="19" t="s">
        <v>117</v>
      </c>
      <c r="C92" s="19" t="s">
        <v>124</v>
      </c>
      <c r="D92" s="19" t="s">
        <v>159</v>
      </c>
      <c r="E92" s="19" t="s">
        <v>106</v>
      </c>
      <c r="F92" s="64">
        <f>SUM(F93:F94)</f>
        <v>2586600</v>
      </c>
      <c r="G92" s="26">
        <f>SUM(G93:G94)</f>
        <v>2715600</v>
      </c>
    </row>
    <row r="93" spans="1:7" ht="25.5">
      <c r="A93" s="3" t="s">
        <v>5</v>
      </c>
      <c r="B93" s="19" t="s">
        <v>117</v>
      </c>
      <c r="C93" s="19" t="s">
        <v>124</v>
      </c>
      <c r="D93" s="19" t="s">
        <v>159</v>
      </c>
      <c r="E93" s="19" t="s">
        <v>107</v>
      </c>
      <c r="F93" s="64">
        <v>2576600</v>
      </c>
      <c r="G93" s="26">
        <v>2705600</v>
      </c>
    </row>
    <row r="94" spans="1:7" ht="25.5">
      <c r="A94" s="3" t="s">
        <v>10</v>
      </c>
      <c r="B94" s="19" t="s">
        <v>117</v>
      </c>
      <c r="C94" s="19" t="s">
        <v>124</v>
      </c>
      <c r="D94" s="19" t="s">
        <v>159</v>
      </c>
      <c r="E94" s="19" t="s">
        <v>110</v>
      </c>
      <c r="F94" s="64">
        <v>10000</v>
      </c>
      <c r="G94" s="26">
        <v>10000</v>
      </c>
    </row>
    <row r="95" spans="1:7" ht="38.25">
      <c r="A95" s="3" t="s">
        <v>11</v>
      </c>
      <c r="B95" s="19" t="s">
        <v>117</v>
      </c>
      <c r="C95" s="19" t="s">
        <v>124</v>
      </c>
      <c r="D95" s="19" t="s">
        <v>159</v>
      </c>
      <c r="E95" s="19" t="s">
        <v>111</v>
      </c>
      <c r="F95" s="64">
        <f>F96</f>
        <v>651400</v>
      </c>
      <c r="G95" s="26">
        <f>G96</f>
        <v>676400</v>
      </c>
    </row>
    <row r="96" spans="1:7" ht="38.25">
      <c r="A96" s="3" t="s">
        <v>12</v>
      </c>
      <c r="B96" s="19" t="s">
        <v>117</v>
      </c>
      <c r="C96" s="19" t="s">
        <v>124</v>
      </c>
      <c r="D96" s="19" t="s">
        <v>159</v>
      </c>
      <c r="E96" s="19" t="s">
        <v>112</v>
      </c>
      <c r="F96" s="64">
        <f>SUM(F97:F98)</f>
        <v>651400</v>
      </c>
      <c r="G96" s="26">
        <f>SUM(G97:G98)</f>
        <v>676400</v>
      </c>
    </row>
    <row r="97" spans="1:7" ht="38.25">
      <c r="A97" s="3" t="s">
        <v>13</v>
      </c>
      <c r="B97" s="19" t="s">
        <v>117</v>
      </c>
      <c r="C97" s="19" t="s">
        <v>124</v>
      </c>
      <c r="D97" s="19" t="s">
        <v>159</v>
      </c>
      <c r="E97" s="19" t="s">
        <v>113</v>
      </c>
      <c r="F97" s="64">
        <v>189000</v>
      </c>
      <c r="G97" s="26">
        <v>187000</v>
      </c>
    </row>
    <row r="98" spans="1:7" ht="38.25">
      <c r="A98" s="3" t="s">
        <v>14</v>
      </c>
      <c r="B98" s="19" t="s">
        <v>117</v>
      </c>
      <c r="C98" s="19" t="s">
        <v>124</v>
      </c>
      <c r="D98" s="19" t="s">
        <v>159</v>
      </c>
      <c r="E98" s="19" t="s">
        <v>114</v>
      </c>
      <c r="F98" s="64">
        <v>462400</v>
      </c>
      <c r="G98" s="26">
        <v>489400</v>
      </c>
    </row>
    <row r="99" spans="1:7">
      <c r="A99" s="9" t="s">
        <v>33</v>
      </c>
      <c r="B99" s="21" t="s">
        <v>117</v>
      </c>
      <c r="C99" s="21" t="s">
        <v>139</v>
      </c>
      <c r="D99" s="19"/>
      <c r="E99" s="19"/>
      <c r="F99" s="63">
        <f t="shared" ref="F99:G102" si="7">F100</f>
        <v>950000</v>
      </c>
      <c r="G99" s="24">
        <f t="shared" si="7"/>
        <v>950000</v>
      </c>
    </row>
    <row r="100" spans="1:7" ht="27">
      <c r="A100" s="8" t="s">
        <v>28</v>
      </c>
      <c r="B100" s="18" t="s">
        <v>117</v>
      </c>
      <c r="C100" s="18" t="s">
        <v>139</v>
      </c>
      <c r="D100" s="23" t="s">
        <v>133</v>
      </c>
      <c r="E100" s="23"/>
      <c r="F100" s="61">
        <f t="shared" si="7"/>
        <v>950000</v>
      </c>
      <c r="G100" s="25">
        <f t="shared" si="7"/>
        <v>950000</v>
      </c>
    </row>
    <row r="101" spans="1:7" ht="76.5">
      <c r="A101" s="2" t="s">
        <v>232</v>
      </c>
      <c r="B101" s="23" t="s">
        <v>117</v>
      </c>
      <c r="C101" s="23" t="s">
        <v>139</v>
      </c>
      <c r="D101" s="23" t="s">
        <v>140</v>
      </c>
      <c r="E101" s="23"/>
      <c r="F101" s="61">
        <f t="shared" si="7"/>
        <v>950000</v>
      </c>
      <c r="G101" s="25">
        <f t="shared" si="7"/>
        <v>950000</v>
      </c>
    </row>
    <row r="102" spans="1:7">
      <c r="A102" s="3" t="s">
        <v>24</v>
      </c>
      <c r="B102" s="19" t="s">
        <v>117</v>
      </c>
      <c r="C102" s="19" t="s">
        <v>139</v>
      </c>
      <c r="D102" s="19" t="s">
        <v>140</v>
      </c>
      <c r="E102" s="19" t="s">
        <v>128</v>
      </c>
      <c r="F102" s="64">
        <f t="shared" si="7"/>
        <v>950000</v>
      </c>
      <c r="G102" s="26">
        <f t="shared" si="7"/>
        <v>950000</v>
      </c>
    </row>
    <row r="103" spans="1:7" ht="66.75" customHeight="1">
      <c r="A103" s="3" t="s">
        <v>34</v>
      </c>
      <c r="B103" s="19" t="s">
        <v>117</v>
      </c>
      <c r="C103" s="19" t="s">
        <v>139</v>
      </c>
      <c r="D103" s="19" t="s">
        <v>140</v>
      </c>
      <c r="E103" s="19" t="s">
        <v>141</v>
      </c>
      <c r="F103" s="64">
        <v>950000</v>
      </c>
      <c r="G103" s="26">
        <v>950000</v>
      </c>
    </row>
    <row r="104" spans="1:7">
      <c r="A104" s="8" t="s">
        <v>53</v>
      </c>
      <c r="B104" s="18" t="s">
        <v>160</v>
      </c>
      <c r="C104" s="17"/>
      <c r="D104" s="17"/>
      <c r="E104" s="17"/>
      <c r="F104" s="62">
        <f>F105+F112+F141+F155</f>
        <v>109126400</v>
      </c>
      <c r="G104" s="27">
        <f>G105+G112+G141+G155</f>
        <v>114348200</v>
      </c>
    </row>
    <row r="105" spans="1:7">
      <c r="A105" s="9" t="s">
        <v>54</v>
      </c>
      <c r="B105" s="21" t="s">
        <v>160</v>
      </c>
      <c r="C105" s="21" t="s">
        <v>101</v>
      </c>
      <c r="D105" s="20"/>
      <c r="E105" s="20"/>
      <c r="F105" s="63">
        <f>F106</f>
        <v>4054300</v>
      </c>
      <c r="G105" s="24">
        <f>G106</f>
        <v>3979200</v>
      </c>
    </row>
    <row r="106" spans="1:7" ht="23.25" customHeight="1">
      <c r="A106" s="8" t="s">
        <v>28</v>
      </c>
      <c r="B106" s="18" t="s">
        <v>160</v>
      </c>
      <c r="C106" s="18" t="s">
        <v>101</v>
      </c>
      <c r="D106" s="17" t="s">
        <v>133</v>
      </c>
      <c r="E106" s="17"/>
      <c r="F106" s="62">
        <f t="shared" ref="F106:G108" si="8">F107</f>
        <v>4054300</v>
      </c>
      <c r="G106" s="27">
        <f t="shared" si="8"/>
        <v>3979200</v>
      </c>
    </row>
    <row r="107" spans="1:7" ht="65.25" customHeight="1">
      <c r="A107" s="2" t="s">
        <v>247</v>
      </c>
      <c r="B107" s="23" t="s">
        <v>160</v>
      </c>
      <c r="C107" s="23" t="s">
        <v>101</v>
      </c>
      <c r="D107" s="22" t="s">
        <v>161</v>
      </c>
      <c r="E107" s="22"/>
      <c r="F107" s="61">
        <f t="shared" si="8"/>
        <v>4054300</v>
      </c>
      <c r="G107" s="25">
        <f t="shared" si="8"/>
        <v>3979200</v>
      </c>
    </row>
    <row r="108" spans="1:7" ht="66" customHeight="1">
      <c r="A108" s="3" t="s">
        <v>262</v>
      </c>
      <c r="B108" s="19" t="s">
        <v>160</v>
      </c>
      <c r="C108" s="19" t="s">
        <v>101</v>
      </c>
      <c r="D108" s="16" t="s">
        <v>161</v>
      </c>
      <c r="E108" s="16">
        <v>600</v>
      </c>
      <c r="F108" s="64">
        <f t="shared" si="8"/>
        <v>4054300</v>
      </c>
      <c r="G108" s="26">
        <f t="shared" si="8"/>
        <v>3979200</v>
      </c>
    </row>
    <row r="109" spans="1:7">
      <c r="A109" s="3" t="s">
        <v>29</v>
      </c>
      <c r="B109" s="19" t="s">
        <v>160</v>
      </c>
      <c r="C109" s="19" t="s">
        <v>101</v>
      </c>
      <c r="D109" s="16" t="s">
        <v>161</v>
      </c>
      <c r="E109" s="16">
        <v>610</v>
      </c>
      <c r="F109" s="64">
        <f>SUM(F110:F111)</f>
        <v>4054300</v>
      </c>
      <c r="G109" s="26">
        <f>SUM(G110:G111)</f>
        <v>3979200</v>
      </c>
    </row>
    <row r="110" spans="1:7" ht="76.5">
      <c r="A110" s="3" t="s">
        <v>30</v>
      </c>
      <c r="B110" s="19" t="s">
        <v>160</v>
      </c>
      <c r="C110" s="19" t="s">
        <v>101</v>
      </c>
      <c r="D110" s="16" t="s">
        <v>161</v>
      </c>
      <c r="E110" s="16">
        <v>611</v>
      </c>
      <c r="F110" s="64">
        <v>3789700</v>
      </c>
      <c r="G110" s="26">
        <v>3979200</v>
      </c>
    </row>
    <row r="111" spans="1:7" ht="25.5">
      <c r="A111" s="3" t="s">
        <v>55</v>
      </c>
      <c r="B111" s="19" t="s">
        <v>160</v>
      </c>
      <c r="C111" s="19" t="s">
        <v>101</v>
      </c>
      <c r="D111" s="16" t="s">
        <v>161</v>
      </c>
      <c r="E111" s="16">
        <v>612</v>
      </c>
      <c r="F111" s="64">
        <v>264600</v>
      </c>
      <c r="G111" s="26"/>
    </row>
    <row r="112" spans="1:7">
      <c r="A112" s="9" t="s">
        <v>56</v>
      </c>
      <c r="B112" s="21" t="s">
        <v>160</v>
      </c>
      <c r="C112" s="21" t="s">
        <v>102</v>
      </c>
      <c r="D112" s="20"/>
      <c r="E112" s="20"/>
      <c r="F112" s="63">
        <f>SUM(F113,F118,F125)</f>
        <v>100125600</v>
      </c>
      <c r="G112" s="24">
        <f>SUM(G113,G118,G125)</f>
        <v>105448100</v>
      </c>
    </row>
    <row r="113" spans="1:7" ht="27">
      <c r="A113" s="8" t="s">
        <v>57</v>
      </c>
      <c r="B113" s="18" t="s">
        <v>160</v>
      </c>
      <c r="C113" s="18" t="s">
        <v>102</v>
      </c>
      <c r="D113" s="17" t="s">
        <v>162</v>
      </c>
      <c r="E113" s="17"/>
      <c r="F113" s="62">
        <f t="shared" ref="F113:G116" si="9">F114</f>
        <v>716900</v>
      </c>
      <c r="G113" s="27">
        <f t="shared" si="9"/>
        <v>716900</v>
      </c>
    </row>
    <row r="114" spans="1:7" ht="38.25">
      <c r="A114" s="2" t="s">
        <v>58</v>
      </c>
      <c r="B114" s="23" t="s">
        <v>160</v>
      </c>
      <c r="C114" s="23" t="s">
        <v>102</v>
      </c>
      <c r="D114" s="22" t="s">
        <v>163</v>
      </c>
      <c r="E114" s="16"/>
      <c r="F114" s="61">
        <f t="shared" si="9"/>
        <v>716900</v>
      </c>
      <c r="G114" s="25">
        <f t="shared" si="9"/>
        <v>716900</v>
      </c>
    </row>
    <row r="115" spans="1:7" ht="63.75">
      <c r="A115" s="3" t="s">
        <v>262</v>
      </c>
      <c r="B115" s="19" t="s">
        <v>160</v>
      </c>
      <c r="C115" s="19" t="s">
        <v>102</v>
      </c>
      <c r="D115" s="16" t="s">
        <v>163</v>
      </c>
      <c r="E115" s="16">
        <v>600</v>
      </c>
      <c r="F115" s="64">
        <f t="shared" si="9"/>
        <v>716900</v>
      </c>
      <c r="G115" s="26">
        <f t="shared" si="9"/>
        <v>716900</v>
      </c>
    </row>
    <row r="116" spans="1:7">
      <c r="A116" s="3" t="s">
        <v>29</v>
      </c>
      <c r="B116" s="19" t="s">
        <v>160</v>
      </c>
      <c r="C116" s="19" t="s">
        <v>102</v>
      </c>
      <c r="D116" s="16" t="s">
        <v>163</v>
      </c>
      <c r="E116" s="16">
        <v>610</v>
      </c>
      <c r="F116" s="64">
        <f t="shared" si="9"/>
        <v>716900</v>
      </c>
      <c r="G116" s="26">
        <f t="shared" si="9"/>
        <v>716900</v>
      </c>
    </row>
    <row r="117" spans="1:7" ht="25.5">
      <c r="A117" s="3" t="s">
        <v>55</v>
      </c>
      <c r="B117" s="19" t="s">
        <v>160</v>
      </c>
      <c r="C117" s="19" t="s">
        <v>102</v>
      </c>
      <c r="D117" s="16" t="s">
        <v>163</v>
      </c>
      <c r="E117" s="16">
        <v>612</v>
      </c>
      <c r="F117" s="64">
        <v>716900</v>
      </c>
      <c r="G117" s="26">
        <v>716900</v>
      </c>
    </row>
    <row r="118" spans="1:7" ht="73.5" customHeight="1">
      <c r="A118" s="8" t="s">
        <v>59</v>
      </c>
      <c r="B118" s="18" t="s">
        <v>160</v>
      </c>
      <c r="C118" s="18" t="s">
        <v>102</v>
      </c>
      <c r="D118" s="17" t="s">
        <v>150</v>
      </c>
      <c r="E118" s="15"/>
      <c r="F118" s="65">
        <f>F119</f>
        <v>84536100</v>
      </c>
      <c r="G118" s="28">
        <f>G119</f>
        <v>94110500</v>
      </c>
    </row>
    <row r="119" spans="1:7">
      <c r="A119" s="8" t="s">
        <v>18</v>
      </c>
      <c r="B119" s="18" t="s">
        <v>160</v>
      </c>
      <c r="C119" s="18" t="s">
        <v>102</v>
      </c>
      <c r="D119" s="17" t="s">
        <v>120</v>
      </c>
      <c r="E119" s="23"/>
      <c r="F119" s="67">
        <f t="shared" ref="F119:G123" si="10">F120</f>
        <v>84536100</v>
      </c>
      <c r="G119" s="30">
        <f t="shared" si="10"/>
        <v>94110500</v>
      </c>
    </row>
    <row r="120" spans="1:7" ht="153">
      <c r="A120" s="2" t="s">
        <v>19</v>
      </c>
      <c r="B120" s="23" t="s">
        <v>160</v>
      </c>
      <c r="C120" s="23" t="s">
        <v>102</v>
      </c>
      <c r="D120" s="22" t="s">
        <v>121</v>
      </c>
      <c r="E120" s="23"/>
      <c r="F120" s="67">
        <f t="shared" si="10"/>
        <v>84536100</v>
      </c>
      <c r="G120" s="30">
        <f t="shared" si="10"/>
        <v>94110500</v>
      </c>
    </row>
    <row r="121" spans="1:7" ht="248.25" customHeight="1">
      <c r="A121" s="9" t="s">
        <v>243</v>
      </c>
      <c r="B121" s="19" t="s">
        <v>160</v>
      </c>
      <c r="C121" s="19" t="s">
        <v>102</v>
      </c>
      <c r="D121" s="16" t="s">
        <v>242</v>
      </c>
      <c r="E121" s="23"/>
      <c r="F121" s="67">
        <f t="shared" si="10"/>
        <v>84536100</v>
      </c>
      <c r="G121" s="30">
        <f t="shared" si="10"/>
        <v>94110500</v>
      </c>
    </row>
    <row r="122" spans="1:7" ht="63.75">
      <c r="A122" s="3" t="s">
        <v>262</v>
      </c>
      <c r="B122" s="19" t="s">
        <v>160</v>
      </c>
      <c r="C122" s="19" t="s">
        <v>102</v>
      </c>
      <c r="D122" s="16" t="s">
        <v>242</v>
      </c>
      <c r="E122" s="19" t="s">
        <v>135</v>
      </c>
      <c r="F122" s="67">
        <f t="shared" si="10"/>
        <v>84536100</v>
      </c>
      <c r="G122" s="30">
        <f t="shared" si="10"/>
        <v>94110500</v>
      </c>
    </row>
    <row r="123" spans="1:7">
      <c r="A123" s="3" t="s">
        <v>29</v>
      </c>
      <c r="B123" s="19" t="s">
        <v>160</v>
      </c>
      <c r="C123" s="19" t="s">
        <v>102</v>
      </c>
      <c r="D123" s="16" t="s">
        <v>242</v>
      </c>
      <c r="E123" s="19" t="s">
        <v>136</v>
      </c>
      <c r="F123" s="64">
        <f t="shared" si="10"/>
        <v>84536100</v>
      </c>
      <c r="G123" s="26">
        <f t="shared" si="10"/>
        <v>94110500</v>
      </c>
    </row>
    <row r="124" spans="1:7" ht="76.5">
      <c r="A124" s="3" t="s">
        <v>30</v>
      </c>
      <c r="B124" s="19" t="s">
        <v>160</v>
      </c>
      <c r="C124" s="19" t="s">
        <v>102</v>
      </c>
      <c r="D124" s="16" t="s">
        <v>164</v>
      </c>
      <c r="E124" s="19" t="s">
        <v>137</v>
      </c>
      <c r="F124" s="64">
        <v>84536100</v>
      </c>
      <c r="G124" s="26">
        <v>94110500</v>
      </c>
    </row>
    <row r="125" spans="1:7" ht="27">
      <c r="A125" s="8" t="s">
        <v>28</v>
      </c>
      <c r="B125" s="18" t="s">
        <v>160</v>
      </c>
      <c r="C125" s="18" t="s">
        <v>102</v>
      </c>
      <c r="D125" s="17" t="s">
        <v>133</v>
      </c>
      <c r="E125" s="18"/>
      <c r="F125" s="68">
        <f>SUM(F126,F131,F136)</f>
        <v>14872600</v>
      </c>
      <c r="G125" s="31">
        <f>SUM(G126,G131,G136)</f>
        <v>10620700</v>
      </c>
    </row>
    <row r="126" spans="1:7" ht="84.75" customHeight="1">
      <c r="A126" s="2" t="s">
        <v>237</v>
      </c>
      <c r="B126" s="23" t="s">
        <v>160</v>
      </c>
      <c r="C126" s="23" t="s">
        <v>102</v>
      </c>
      <c r="D126" s="23" t="s">
        <v>185</v>
      </c>
      <c r="E126" s="23"/>
      <c r="F126" s="74">
        <f>F127</f>
        <v>3490800</v>
      </c>
      <c r="G126" s="37">
        <f>G127</f>
        <v>3488600</v>
      </c>
    </row>
    <row r="127" spans="1:7" ht="57" customHeight="1">
      <c r="A127" s="3" t="s">
        <v>262</v>
      </c>
      <c r="B127" s="19" t="s">
        <v>160</v>
      </c>
      <c r="C127" s="19" t="s">
        <v>102</v>
      </c>
      <c r="D127" s="19" t="s">
        <v>185</v>
      </c>
      <c r="E127" s="19" t="s">
        <v>135</v>
      </c>
      <c r="F127" s="72">
        <f>F128</f>
        <v>3490800</v>
      </c>
      <c r="G127" s="35">
        <f>G128</f>
        <v>3488600</v>
      </c>
    </row>
    <row r="128" spans="1:7">
      <c r="A128" s="3" t="s">
        <v>29</v>
      </c>
      <c r="B128" s="19" t="s">
        <v>160</v>
      </c>
      <c r="C128" s="19" t="s">
        <v>102</v>
      </c>
      <c r="D128" s="19" t="s">
        <v>185</v>
      </c>
      <c r="E128" s="19" t="s">
        <v>136</v>
      </c>
      <c r="F128" s="72">
        <f>F129+F130</f>
        <v>3490800</v>
      </c>
      <c r="G128" s="35">
        <f>G129+G130</f>
        <v>3488600</v>
      </c>
    </row>
    <row r="129" spans="1:7" ht="80.25" customHeight="1">
      <c r="A129" s="3" t="s">
        <v>30</v>
      </c>
      <c r="B129" s="19" t="s">
        <v>160</v>
      </c>
      <c r="C129" s="19" t="s">
        <v>102</v>
      </c>
      <c r="D129" s="19" t="s">
        <v>185</v>
      </c>
      <c r="E129" s="19" t="s">
        <v>137</v>
      </c>
      <c r="F129" s="72">
        <v>3322500</v>
      </c>
      <c r="G129" s="35">
        <v>3488600</v>
      </c>
    </row>
    <row r="130" spans="1:7" ht="25.5">
      <c r="A130" s="3" t="s">
        <v>55</v>
      </c>
      <c r="B130" s="19" t="s">
        <v>160</v>
      </c>
      <c r="C130" s="19" t="s">
        <v>102</v>
      </c>
      <c r="D130" s="19" t="s">
        <v>185</v>
      </c>
      <c r="E130" s="19" t="s">
        <v>166</v>
      </c>
      <c r="F130" s="72">
        <v>168300</v>
      </c>
      <c r="G130" s="35"/>
    </row>
    <row r="131" spans="1:7" ht="118.5" customHeight="1">
      <c r="A131" s="2" t="s">
        <v>248</v>
      </c>
      <c r="B131" s="23" t="s">
        <v>160</v>
      </c>
      <c r="C131" s="23" t="s">
        <v>102</v>
      </c>
      <c r="D131" s="22" t="s">
        <v>165</v>
      </c>
      <c r="E131" s="19"/>
      <c r="F131" s="69">
        <f>F132</f>
        <v>6887000</v>
      </c>
      <c r="G131" s="33">
        <f>G132</f>
        <v>2418100</v>
      </c>
    </row>
    <row r="132" spans="1:7" ht="63.75">
      <c r="A132" s="3" t="s">
        <v>262</v>
      </c>
      <c r="B132" s="19" t="s">
        <v>160</v>
      </c>
      <c r="C132" s="19" t="s">
        <v>102</v>
      </c>
      <c r="D132" s="16" t="s">
        <v>165</v>
      </c>
      <c r="E132" s="19" t="s">
        <v>135</v>
      </c>
      <c r="F132" s="70">
        <f>F133</f>
        <v>6887000</v>
      </c>
      <c r="G132" s="32">
        <f>G133</f>
        <v>2418100</v>
      </c>
    </row>
    <row r="133" spans="1:7">
      <c r="A133" s="3" t="s">
        <v>29</v>
      </c>
      <c r="B133" s="19" t="s">
        <v>160</v>
      </c>
      <c r="C133" s="19" t="s">
        <v>102</v>
      </c>
      <c r="D133" s="16" t="s">
        <v>165</v>
      </c>
      <c r="E133" s="19" t="s">
        <v>136</v>
      </c>
      <c r="F133" s="70">
        <f>SUM(F134:F135)</f>
        <v>6887000</v>
      </c>
      <c r="G133" s="32">
        <f>SUM(G134:G135)</f>
        <v>2418100</v>
      </c>
    </row>
    <row r="134" spans="1:7" ht="76.5">
      <c r="A134" s="3" t="s">
        <v>30</v>
      </c>
      <c r="B134" s="19" t="s">
        <v>160</v>
      </c>
      <c r="C134" s="19" t="s">
        <v>102</v>
      </c>
      <c r="D134" s="16" t="s">
        <v>165</v>
      </c>
      <c r="E134" s="19" t="s">
        <v>137</v>
      </c>
      <c r="F134" s="70">
        <v>2112600</v>
      </c>
      <c r="G134" s="32">
        <v>2218200</v>
      </c>
    </row>
    <row r="135" spans="1:7" ht="25.5">
      <c r="A135" s="3" t="s">
        <v>55</v>
      </c>
      <c r="B135" s="19" t="s">
        <v>160</v>
      </c>
      <c r="C135" s="19" t="s">
        <v>102</v>
      </c>
      <c r="D135" s="16" t="s">
        <v>165</v>
      </c>
      <c r="E135" s="19" t="s">
        <v>166</v>
      </c>
      <c r="F135" s="70">
        <v>4774400</v>
      </c>
      <c r="G135" s="32">
        <v>199900</v>
      </c>
    </row>
    <row r="136" spans="1:7" ht="70.5" customHeight="1">
      <c r="A136" s="2" t="s">
        <v>236</v>
      </c>
      <c r="B136" s="23" t="s">
        <v>160</v>
      </c>
      <c r="C136" s="23" t="s">
        <v>102</v>
      </c>
      <c r="D136" s="22" t="s">
        <v>167</v>
      </c>
      <c r="E136" s="23"/>
      <c r="F136" s="69">
        <f>F137</f>
        <v>4494800</v>
      </c>
      <c r="G136" s="33">
        <f>G137</f>
        <v>4714000</v>
      </c>
    </row>
    <row r="137" spans="1:7" ht="63.75">
      <c r="A137" s="3" t="s">
        <v>262</v>
      </c>
      <c r="B137" s="19" t="s">
        <v>160</v>
      </c>
      <c r="C137" s="19" t="s">
        <v>102</v>
      </c>
      <c r="D137" s="16" t="s">
        <v>167</v>
      </c>
      <c r="E137" s="19" t="s">
        <v>135</v>
      </c>
      <c r="F137" s="70">
        <f>F138</f>
        <v>4494800</v>
      </c>
      <c r="G137" s="32">
        <f>G138</f>
        <v>4714000</v>
      </c>
    </row>
    <row r="138" spans="1:7">
      <c r="A138" s="3" t="s">
        <v>29</v>
      </c>
      <c r="B138" s="19" t="s">
        <v>160</v>
      </c>
      <c r="C138" s="19" t="s">
        <v>102</v>
      </c>
      <c r="D138" s="16" t="s">
        <v>167</v>
      </c>
      <c r="E138" s="19" t="s">
        <v>136</v>
      </c>
      <c r="F138" s="70">
        <f>SUM(F139:F140)</f>
        <v>4494800</v>
      </c>
      <c r="G138" s="32">
        <f>SUM(G139:G140)</f>
        <v>4714000</v>
      </c>
    </row>
    <row r="139" spans="1:7" ht="81.75" customHeight="1">
      <c r="A139" s="3" t="s">
        <v>30</v>
      </c>
      <c r="B139" s="19" t="s">
        <v>160</v>
      </c>
      <c r="C139" s="19" t="s">
        <v>102</v>
      </c>
      <c r="D139" s="16" t="s">
        <v>167</v>
      </c>
      <c r="E139" s="19" t="s">
        <v>137</v>
      </c>
      <c r="F139" s="70">
        <v>4489500</v>
      </c>
      <c r="G139" s="32">
        <v>4714000</v>
      </c>
    </row>
    <row r="140" spans="1:7" ht="25.5">
      <c r="A140" s="3" t="s">
        <v>55</v>
      </c>
      <c r="B140" s="19" t="s">
        <v>160</v>
      </c>
      <c r="C140" s="19" t="s">
        <v>102</v>
      </c>
      <c r="D140" s="16" t="s">
        <v>167</v>
      </c>
      <c r="E140" s="19" t="s">
        <v>166</v>
      </c>
      <c r="F140" s="70">
        <v>5300</v>
      </c>
      <c r="G140" s="32"/>
    </row>
    <row r="141" spans="1:7" ht="25.5">
      <c r="A141" s="10" t="s">
        <v>60</v>
      </c>
      <c r="B141" s="21" t="s">
        <v>160</v>
      </c>
      <c r="C141" s="21" t="s">
        <v>160</v>
      </c>
      <c r="D141" s="20"/>
      <c r="E141" s="21"/>
      <c r="F141" s="71">
        <f>F142</f>
        <v>260000</v>
      </c>
      <c r="G141" s="34">
        <f>G142</f>
        <v>0</v>
      </c>
    </row>
    <row r="142" spans="1:7" ht="15.75" customHeight="1">
      <c r="A142" s="11" t="s">
        <v>31</v>
      </c>
      <c r="B142" s="18" t="s">
        <v>160</v>
      </c>
      <c r="C142" s="18" t="s">
        <v>160</v>
      </c>
      <c r="D142" s="36" t="s">
        <v>138</v>
      </c>
      <c r="E142" s="18"/>
      <c r="F142" s="73">
        <f>F143+F147+F151</f>
        <v>260000</v>
      </c>
      <c r="G142" s="38">
        <f>G143+G147+G151</f>
        <v>0</v>
      </c>
    </row>
    <row r="143" spans="1:7" ht="81">
      <c r="A143" s="8" t="s">
        <v>75</v>
      </c>
      <c r="B143" s="18" t="s">
        <v>160</v>
      </c>
      <c r="C143" s="18" t="s">
        <v>160</v>
      </c>
      <c r="D143" s="18" t="s">
        <v>186</v>
      </c>
      <c r="E143" s="18"/>
      <c r="F143" s="73">
        <f t="shared" ref="F143:G145" si="11">F144</f>
        <v>150000</v>
      </c>
      <c r="G143" s="38">
        <f t="shared" si="11"/>
        <v>0</v>
      </c>
    </row>
    <row r="144" spans="1:7" ht="38.25">
      <c r="A144" s="3" t="s">
        <v>11</v>
      </c>
      <c r="B144" s="19" t="s">
        <v>160</v>
      </c>
      <c r="C144" s="19" t="s">
        <v>160</v>
      </c>
      <c r="D144" s="19" t="s">
        <v>186</v>
      </c>
      <c r="E144" s="19" t="s">
        <v>111</v>
      </c>
      <c r="F144" s="72">
        <f t="shared" si="11"/>
        <v>150000</v>
      </c>
      <c r="G144" s="35">
        <f t="shared" si="11"/>
        <v>0</v>
      </c>
    </row>
    <row r="145" spans="1:7" ht="38.25">
      <c r="A145" s="3" t="s">
        <v>12</v>
      </c>
      <c r="B145" s="19" t="s">
        <v>160</v>
      </c>
      <c r="C145" s="19" t="s">
        <v>160</v>
      </c>
      <c r="D145" s="19" t="s">
        <v>186</v>
      </c>
      <c r="E145" s="19" t="s">
        <v>112</v>
      </c>
      <c r="F145" s="72">
        <f t="shared" si="11"/>
        <v>150000</v>
      </c>
      <c r="G145" s="35">
        <f t="shared" si="11"/>
        <v>0</v>
      </c>
    </row>
    <row r="146" spans="1:7" ht="38.25">
      <c r="A146" s="3" t="s">
        <v>14</v>
      </c>
      <c r="B146" s="19" t="s">
        <v>160</v>
      </c>
      <c r="C146" s="19" t="s">
        <v>160</v>
      </c>
      <c r="D146" s="19" t="s">
        <v>186</v>
      </c>
      <c r="E146" s="19" t="s">
        <v>114</v>
      </c>
      <c r="F146" s="72">
        <v>150000</v>
      </c>
      <c r="G146" s="35"/>
    </row>
    <row r="147" spans="1:7" ht="94.5">
      <c r="A147" s="8" t="s">
        <v>238</v>
      </c>
      <c r="B147" s="18" t="s">
        <v>160</v>
      </c>
      <c r="C147" s="18" t="s">
        <v>160</v>
      </c>
      <c r="D147" s="18" t="s">
        <v>187</v>
      </c>
      <c r="E147" s="18"/>
      <c r="F147" s="73">
        <f t="shared" ref="F147:G149" si="12">F148</f>
        <v>60000</v>
      </c>
      <c r="G147" s="38">
        <f t="shared" si="12"/>
        <v>0</v>
      </c>
    </row>
    <row r="148" spans="1:7" ht="38.25">
      <c r="A148" s="3" t="s">
        <v>11</v>
      </c>
      <c r="B148" s="19" t="s">
        <v>160</v>
      </c>
      <c r="C148" s="19" t="s">
        <v>160</v>
      </c>
      <c r="D148" s="19" t="s">
        <v>187</v>
      </c>
      <c r="E148" s="19" t="s">
        <v>111</v>
      </c>
      <c r="F148" s="72">
        <f t="shared" si="12"/>
        <v>60000</v>
      </c>
      <c r="G148" s="35">
        <f t="shared" si="12"/>
        <v>0</v>
      </c>
    </row>
    <row r="149" spans="1:7" ht="38.25">
      <c r="A149" s="3" t="s">
        <v>12</v>
      </c>
      <c r="B149" s="19" t="s">
        <v>160</v>
      </c>
      <c r="C149" s="19" t="s">
        <v>160</v>
      </c>
      <c r="D149" s="19" t="s">
        <v>187</v>
      </c>
      <c r="E149" s="19" t="s">
        <v>112</v>
      </c>
      <c r="F149" s="72">
        <f t="shared" si="12"/>
        <v>60000</v>
      </c>
      <c r="G149" s="35">
        <f t="shared" si="12"/>
        <v>0</v>
      </c>
    </row>
    <row r="150" spans="1:7" ht="38.25">
      <c r="A150" s="3" t="s">
        <v>14</v>
      </c>
      <c r="B150" s="19" t="s">
        <v>160</v>
      </c>
      <c r="C150" s="19" t="s">
        <v>160</v>
      </c>
      <c r="D150" s="19" t="s">
        <v>187</v>
      </c>
      <c r="E150" s="19" t="s">
        <v>114</v>
      </c>
      <c r="F150" s="72">
        <v>60000</v>
      </c>
      <c r="G150" s="35"/>
    </row>
    <row r="151" spans="1:7" ht="108">
      <c r="A151" s="8" t="s">
        <v>76</v>
      </c>
      <c r="B151" s="18" t="s">
        <v>160</v>
      </c>
      <c r="C151" s="18" t="s">
        <v>160</v>
      </c>
      <c r="D151" s="18" t="s">
        <v>188</v>
      </c>
      <c r="E151" s="18"/>
      <c r="F151" s="73">
        <f t="shared" ref="F151:G153" si="13">F152</f>
        <v>50000</v>
      </c>
      <c r="G151" s="38">
        <f t="shared" si="13"/>
        <v>0</v>
      </c>
    </row>
    <row r="152" spans="1:7" ht="38.25">
      <c r="A152" s="3" t="s">
        <v>11</v>
      </c>
      <c r="B152" s="19" t="s">
        <v>160</v>
      </c>
      <c r="C152" s="19" t="s">
        <v>160</v>
      </c>
      <c r="D152" s="19" t="s">
        <v>188</v>
      </c>
      <c r="E152" s="19" t="s">
        <v>111</v>
      </c>
      <c r="F152" s="72">
        <f t="shared" si="13"/>
        <v>50000</v>
      </c>
      <c r="G152" s="35">
        <f t="shared" si="13"/>
        <v>0</v>
      </c>
    </row>
    <row r="153" spans="1:7" ht="38.25">
      <c r="A153" s="3" t="s">
        <v>12</v>
      </c>
      <c r="B153" s="19" t="s">
        <v>160</v>
      </c>
      <c r="C153" s="19" t="s">
        <v>160</v>
      </c>
      <c r="D153" s="19" t="s">
        <v>188</v>
      </c>
      <c r="E153" s="19" t="s">
        <v>112</v>
      </c>
      <c r="F153" s="72">
        <f t="shared" si="13"/>
        <v>50000</v>
      </c>
      <c r="G153" s="35">
        <f t="shared" si="13"/>
        <v>0</v>
      </c>
    </row>
    <row r="154" spans="1:7" ht="38.25">
      <c r="A154" s="3" t="s">
        <v>14</v>
      </c>
      <c r="B154" s="19" t="s">
        <v>160</v>
      </c>
      <c r="C154" s="19" t="s">
        <v>160</v>
      </c>
      <c r="D154" s="19" t="s">
        <v>188</v>
      </c>
      <c r="E154" s="19" t="s">
        <v>114</v>
      </c>
      <c r="F154" s="72">
        <v>50000</v>
      </c>
      <c r="G154" s="35"/>
    </row>
    <row r="155" spans="1:7" ht="25.5">
      <c r="A155" s="9" t="s">
        <v>61</v>
      </c>
      <c r="B155" s="21" t="s">
        <v>160</v>
      </c>
      <c r="C155" s="21" t="s">
        <v>142</v>
      </c>
      <c r="D155" s="21"/>
      <c r="E155" s="21"/>
      <c r="F155" s="75">
        <f>F156+F171+F161</f>
        <v>4686500</v>
      </c>
      <c r="G155" s="39">
        <f>G156+G171+G161</f>
        <v>4920900</v>
      </c>
    </row>
    <row r="156" spans="1:7" ht="63.75">
      <c r="A156" s="2" t="s">
        <v>2</v>
      </c>
      <c r="B156" s="23" t="s">
        <v>160</v>
      </c>
      <c r="C156" s="23" t="s">
        <v>142</v>
      </c>
      <c r="D156" s="23" t="s">
        <v>103</v>
      </c>
      <c r="E156" s="23"/>
      <c r="F156" s="74">
        <f t="shared" ref="F156:G159" si="14">F157</f>
        <v>1259500</v>
      </c>
      <c r="G156" s="37">
        <f t="shared" si="14"/>
        <v>1322500</v>
      </c>
    </row>
    <row r="157" spans="1:7">
      <c r="A157" s="3" t="s">
        <v>8</v>
      </c>
      <c r="B157" s="19" t="s">
        <v>160</v>
      </c>
      <c r="C157" s="19" t="s">
        <v>142</v>
      </c>
      <c r="D157" s="19" t="s">
        <v>109</v>
      </c>
      <c r="E157" s="19"/>
      <c r="F157" s="72">
        <f t="shared" si="14"/>
        <v>1259500</v>
      </c>
      <c r="G157" s="35">
        <f t="shared" si="14"/>
        <v>1322500</v>
      </c>
    </row>
    <row r="158" spans="1:7" ht="94.5" customHeight="1">
      <c r="A158" s="3" t="s">
        <v>4</v>
      </c>
      <c r="B158" s="19" t="s">
        <v>160</v>
      </c>
      <c r="C158" s="19" t="s">
        <v>142</v>
      </c>
      <c r="D158" s="19" t="s">
        <v>109</v>
      </c>
      <c r="E158" s="19" t="s">
        <v>105</v>
      </c>
      <c r="F158" s="72">
        <f t="shared" si="14"/>
        <v>1259500</v>
      </c>
      <c r="G158" s="35">
        <f t="shared" si="14"/>
        <v>1322500</v>
      </c>
    </row>
    <row r="159" spans="1:7" ht="38.25">
      <c r="A159" s="3" t="s">
        <v>212</v>
      </c>
      <c r="B159" s="19" t="s">
        <v>160</v>
      </c>
      <c r="C159" s="19" t="s">
        <v>142</v>
      </c>
      <c r="D159" s="19" t="s">
        <v>109</v>
      </c>
      <c r="E159" s="19" t="s">
        <v>106</v>
      </c>
      <c r="F159" s="72">
        <f t="shared" si="14"/>
        <v>1259500</v>
      </c>
      <c r="G159" s="35">
        <f t="shared" si="14"/>
        <v>1322500</v>
      </c>
    </row>
    <row r="160" spans="1:7" ht="25.5">
      <c r="A160" s="3" t="s">
        <v>5</v>
      </c>
      <c r="B160" s="19" t="s">
        <v>160</v>
      </c>
      <c r="C160" s="19" t="s">
        <v>142</v>
      </c>
      <c r="D160" s="19" t="s">
        <v>109</v>
      </c>
      <c r="E160" s="19" t="s">
        <v>107</v>
      </c>
      <c r="F160" s="72">
        <v>1259500</v>
      </c>
      <c r="G160" s="35">
        <v>1322500</v>
      </c>
    </row>
    <row r="161" spans="1:7">
      <c r="A161" s="2" t="s">
        <v>18</v>
      </c>
      <c r="B161" s="23" t="s">
        <v>160</v>
      </c>
      <c r="C161" s="23" t="s">
        <v>142</v>
      </c>
      <c r="D161" s="23" t="s">
        <v>120</v>
      </c>
      <c r="E161" s="23"/>
      <c r="F161" s="74">
        <f>F162</f>
        <v>863500</v>
      </c>
      <c r="G161" s="37">
        <f>G162</f>
        <v>906700</v>
      </c>
    </row>
    <row r="162" spans="1:7" ht="175.5">
      <c r="A162" s="8" t="s">
        <v>19</v>
      </c>
      <c r="B162" s="18" t="s">
        <v>160</v>
      </c>
      <c r="C162" s="18" t="s">
        <v>142</v>
      </c>
      <c r="D162" s="18" t="s">
        <v>121</v>
      </c>
      <c r="E162" s="21"/>
      <c r="F162" s="75">
        <f>F163</f>
        <v>863500</v>
      </c>
      <c r="G162" s="39">
        <f>G163</f>
        <v>906700</v>
      </c>
    </row>
    <row r="163" spans="1:7" ht="38.25">
      <c r="A163" s="2" t="s">
        <v>64</v>
      </c>
      <c r="B163" s="23" t="s">
        <v>160</v>
      </c>
      <c r="C163" s="23" t="s">
        <v>142</v>
      </c>
      <c r="D163" s="23" t="s">
        <v>170</v>
      </c>
      <c r="E163" s="19"/>
      <c r="F163" s="72">
        <f>F164+F167</f>
        <v>863500</v>
      </c>
      <c r="G163" s="35">
        <f>G164+G167</f>
        <v>906700</v>
      </c>
    </row>
    <row r="164" spans="1:7" ht="94.5" customHeight="1">
      <c r="A164" s="3" t="s">
        <v>4</v>
      </c>
      <c r="B164" s="19" t="s">
        <v>160</v>
      </c>
      <c r="C164" s="19" t="s">
        <v>142</v>
      </c>
      <c r="D164" s="19" t="s">
        <v>170</v>
      </c>
      <c r="E164" s="19" t="s">
        <v>105</v>
      </c>
      <c r="F164" s="72">
        <f>F165</f>
        <v>718800</v>
      </c>
      <c r="G164" s="35">
        <f>G165</f>
        <v>754800</v>
      </c>
    </row>
    <row r="165" spans="1:7" ht="38.25">
      <c r="A165" s="3" t="s">
        <v>212</v>
      </c>
      <c r="B165" s="19" t="s">
        <v>160</v>
      </c>
      <c r="C165" s="19" t="s">
        <v>142</v>
      </c>
      <c r="D165" s="19" t="s">
        <v>170</v>
      </c>
      <c r="E165" s="19" t="s">
        <v>106</v>
      </c>
      <c r="F165" s="72">
        <f>F166</f>
        <v>718800</v>
      </c>
      <c r="G165" s="35">
        <f>G166</f>
        <v>754800</v>
      </c>
    </row>
    <row r="166" spans="1:7" ht="25.5">
      <c r="A166" s="3" t="s">
        <v>5</v>
      </c>
      <c r="B166" s="19" t="s">
        <v>160</v>
      </c>
      <c r="C166" s="19" t="s">
        <v>142</v>
      </c>
      <c r="D166" s="19" t="s">
        <v>170</v>
      </c>
      <c r="E166" s="19" t="s">
        <v>107</v>
      </c>
      <c r="F166" s="72">
        <v>718800</v>
      </c>
      <c r="G166" s="35">
        <v>754800</v>
      </c>
    </row>
    <row r="167" spans="1:7" ht="38.25">
      <c r="A167" s="3" t="s">
        <v>11</v>
      </c>
      <c r="B167" s="19" t="s">
        <v>160</v>
      </c>
      <c r="C167" s="19" t="s">
        <v>142</v>
      </c>
      <c r="D167" s="19" t="s">
        <v>170</v>
      </c>
      <c r="E167" s="19" t="s">
        <v>111</v>
      </c>
      <c r="F167" s="72">
        <f>F168</f>
        <v>144700</v>
      </c>
      <c r="G167" s="35">
        <f>G168</f>
        <v>151900</v>
      </c>
    </row>
    <row r="168" spans="1:7" ht="38.25">
      <c r="A168" s="3" t="s">
        <v>12</v>
      </c>
      <c r="B168" s="19" t="s">
        <v>160</v>
      </c>
      <c r="C168" s="19" t="s">
        <v>142</v>
      </c>
      <c r="D168" s="19" t="s">
        <v>170</v>
      </c>
      <c r="E168" s="19" t="s">
        <v>112</v>
      </c>
      <c r="F168" s="70">
        <f>SUM(F169:F170)</f>
        <v>144700</v>
      </c>
      <c r="G168" s="32">
        <f>SUM(G169:G170)</f>
        <v>151900</v>
      </c>
    </row>
    <row r="169" spans="1:7" ht="38.25">
      <c r="A169" s="3" t="s">
        <v>13</v>
      </c>
      <c r="B169" s="19" t="s">
        <v>160</v>
      </c>
      <c r="C169" s="19" t="s">
        <v>142</v>
      </c>
      <c r="D169" s="19" t="s">
        <v>170</v>
      </c>
      <c r="E169" s="19" t="s">
        <v>113</v>
      </c>
      <c r="F169" s="72">
        <v>99000</v>
      </c>
      <c r="G169" s="35">
        <v>104000</v>
      </c>
    </row>
    <row r="170" spans="1:7" ht="38.25">
      <c r="A170" s="3" t="s">
        <v>14</v>
      </c>
      <c r="B170" s="19" t="s">
        <v>160</v>
      </c>
      <c r="C170" s="19" t="s">
        <v>142</v>
      </c>
      <c r="D170" s="19" t="s">
        <v>170</v>
      </c>
      <c r="E170" s="19" t="s">
        <v>114</v>
      </c>
      <c r="F170" s="72">
        <v>45700</v>
      </c>
      <c r="G170" s="35">
        <v>47900</v>
      </c>
    </row>
    <row r="171" spans="1:7" ht="27">
      <c r="A171" s="8" t="s">
        <v>28</v>
      </c>
      <c r="B171" s="18" t="s">
        <v>160</v>
      </c>
      <c r="C171" s="18" t="s">
        <v>142</v>
      </c>
      <c r="D171" s="18" t="s">
        <v>267</v>
      </c>
      <c r="E171" s="18"/>
      <c r="F171" s="73">
        <f>F172</f>
        <v>2563500</v>
      </c>
      <c r="G171" s="38">
        <f>G172</f>
        <v>2691700</v>
      </c>
    </row>
    <row r="172" spans="1:7" ht="114.75">
      <c r="A172" s="2" t="s">
        <v>263</v>
      </c>
      <c r="B172" s="23" t="s">
        <v>160</v>
      </c>
      <c r="C172" s="23" t="s">
        <v>142</v>
      </c>
      <c r="D172" s="23" t="s">
        <v>265</v>
      </c>
      <c r="E172" s="23"/>
      <c r="F172" s="74">
        <f t="shared" ref="F172:G175" si="15">F173</f>
        <v>2563500</v>
      </c>
      <c r="G172" s="37">
        <f t="shared" si="15"/>
        <v>2691700</v>
      </c>
    </row>
    <row r="173" spans="1:7" ht="25.5">
      <c r="A173" s="3" t="s">
        <v>62</v>
      </c>
      <c r="B173" s="19" t="s">
        <v>160</v>
      </c>
      <c r="C173" s="19" t="s">
        <v>142</v>
      </c>
      <c r="D173" s="19" t="s">
        <v>265</v>
      </c>
      <c r="E173" s="19"/>
      <c r="F173" s="72">
        <f t="shared" si="15"/>
        <v>2563500</v>
      </c>
      <c r="G173" s="35">
        <f t="shared" si="15"/>
        <v>2691700</v>
      </c>
    </row>
    <row r="174" spans="1:7" ht="89.25">
      <c r="A174" s="3" t="s">
        <v>4</v>
      </c>
      <c r="B174" s="19" t="s">
        <v>160</v>
      </c>
      <c r="C174" s="19" t="s">
        <v>142</v>
      </c>
      <c r="D174" s="19" t="s">
        <v>265</v>
      </c>
      <c r="E174" s="19" t="s">
        <v>105</v>
      </c>
      <c r="F174" s="72">
        <f t="shared" si="15"/>
        <v>2563500</v>
      </c>
      <c r="G174" s="35">
        <f t="shared" si="15"/>
        <v>2691700</v>
      </c>
    </row>
    <row r="175" spans="1:7" ht="25.5">
      <c r="A175" s="3" t="s">
        <v>63</v>
      </c>
      <c r="B175" s="19" t="s">
        <v>160</v>
      </c>
      <c r="C175" s="19" t="s">
        <v>142</v>
      </c>
      <c r="D175" s="19" t="s">
        <v>265</v>
      </c>
      <c r="E175" s="19" t="s">
        <v>168</v>
      </c>
      <c r="F175" s="72">
        <f t="shared" si="15"/>
        <v>2563500</v>
      </c>
      <c r="G175" s="35">
        <f t="shared" si="15"/>
        <v>2691700</v>
      </c>
    </row>
    <row r="176" spans="1:7" ht="24" customHeight="1">
      <c r="A176" s="3" t="s">
        <v>5</v>
      </c>
      <c r="B176" s="19" t="s">
        <v>160</v>
      </c>
      <c r="C176" s="19" t="s">
        <v>142</v>
      </c>
      <c r="D176" s="19" t="s">
        <v>265</v>
      </c>
      <c r="E176" s="19" t="s">
        <v>169</v>
      </c>
      <c r="F176" s="72">
        <v>2563500</v>
      </c>
      <c r="G176" s="35">
        <v>2691700</v>
      </c>
    </row>
    <row r="177" spans="1:7">
      <c r="A177" s="8" t="s">
        <v>221</v>
      </c>
      <c r="B177" s="18" t="s">
        <v>139</v>
      </c>
      <c r="C177" s="18"/>
      <c r="D177" s="18"/>
      <c r="E177" s="18"/>
      <c r="F177" s="73">
        <f>F178+F205</f>
        <v>24362800</v>
      </c>
      <c r="G177" s="38">
        <f>G178+G205</f>
        <v>24728800</v>
      </c>
    </row>
    <row r="178" spans="1:7" ht="12" customHeight="1">
      <c r="A178" s="3" t="s">
        <v>77</v>
      </c>
      <c r="B178" s="19" t="s">
        <v>139</v>
      </c>
      <c r="C178" s="19" t="s">
        <v>101</v>
      </c>
      <c r="D178" s="19"/>
      <c r="E178" s="19"/>
      <c r="F178" s="72">
        <f>F179+F184+F200</f>
        <v>21734200</v>
      </c>
      <c r="G178" s="35">
        <f>G179+G184+G200</f>
        <v>22032600</v>
      </c>
    </row>
    <row r="179" spans="1:7" ht="37.5" customHeight="1">
      <c r="A179" s="8" t="s">
        <v>78</v>
      </c>
      <c r="B179" s="18" t="s">
        <v>139</v>
      </c>
      <c r="C179" s="18" t="s">
        <v>101</v>
      </c>
      <c r="D179" s="18" t="s">
        <v>189</v>
      </c>
      <c r="E179" s="18"/>
      <c r="F179" s="73">
        <f t="shared" ref="F179:G182" si="16">F180</f>
        <v>65500</v>
      </c>
      <c r="G179" s="38">
        <f t="shared" si="16"/>
        <v>65500</v>
      </c>
    </row>
    <row r="180" spans="1:7" ht="64.5" customHeight="1">
      <c r="A180" s="2" t="s">
        <v>79</v>
      </c>
      <c r="B180" s="23" t="s">
        <v>139</v>
      </c>
      <c r="C180" s="23" t="s">
        <v>101</v>
      </c>
      <c r="D180" s="23" t="s">
        <v>190</v>
      </c>
      <c r="E180" s="23"/>
      <c r="F180" s="74">
        <f t="shared" si="16"/>
        <v>65500</v>
      </c>
      <c r="G180" s="37">
        <f t="shared" si="16"/>
        <v>65500</v>
      </c>
    </row>
    <row r="181" spans="1:7" ht="69" customHeight="1">
      <c r="A181" s="3" t="s">
        <v>262</v>
      </c>
      <c r="B181" s="19" t="s">
        <v>139</v>
      </c>
      <c r="C181" s="19" t="s">
        <v>101</v>
      </c>
      <c r="D181" s="19" t="s">
        <v>190</v>
      </c>
      <c r="E181" s="19" t="s">
        <v>135</v>
      </c>
      <c r="F181" s="72">
        <f t="shared" si="16"/>
        <v>65500</v>
      </c>
      <c r="G181" s="35">
        <f t="shared" si="16"/>
        <v>65500</v>
      </c>
    </row>
    <row r="182" spans="1:7" ht="32.25" customHeight="1">
      <c r="A182" s="3" t="s">
        <v>29</v>
      </c>
      <c r="B182" s="19" t="s">
        <v>139</v>
      </c>
      <c r="C182" s="19" t="s">
        <v>101</v>
      </c>
      <c r="D182" s="19" t="s">
        <v>190</v>
      </c>
      <c r="E182" s="19" t="s">
        <v>136</v>
      </c>
      <c r="F182" s="72">
        <f t="shared" si="16"/>
        <v>65500</v>
      </c>
      <c r="G182" s="35">
        <f t="shared" si="16"/>
        <v>65500</v>
      </c>
    </row>
    <row r="183" spans="1:7" ht="25.5">
      <c r="A183" s="3" t="s">
        <v>55</v>
      </c>
      <c r="B183" s="19" t="s">
        <v>139</v>
      </c>
      <c r="C183" s="19" t="s">
        <v>101</v>
      </c>
      <c r="D183" s="19" t="s">
        <v>190</v>
      </c>
      <c r="E183" s="19" t="s">
        <v>166</v>
      </c>
      <c r="F183" s="72">
        <v>65500</v>
      </c>
      <c r="G183" s="35">
        <v>65500</v>
      </c>
    </row>
    <row r="184" spans="1:7" ht="27">
      <c r="A184" s="8" t="s">
        <v>28</v>
      </c>
      <c r="B184" s="18" t="s">
        <v>139</v>
      </c>
      <c r="C184" s="18" t="s">
        <v>101</v>
      </c>
      <c r="D184" s="18" t="s">
        <v>133</v>
      </c>
      <c r="E184" s="18"/>
      <c r="F184" s="73">
        <f>F185+F190+F195</f>
        <v>21598700</v>
      </c>
      <c r="G184" s="38">
        <f>G185+G190+G195</f>
        <v>21967100</v>
      </c>
    </row>
    <row r="185" spans="1:7" ht="83.25" customHeight="1">
      <c r="A185" s="2" t="s">
        <v>244</v>
      </c>
      <c r="B185" s="23" t="s">
        <v>139</v>
      </c>
      <c r="C185" s="23" t="s">
        <v>101</v>
      </c>
      <c r="D185" s="23" t="s">
        <v>191</v>
      </c>
      <c r="E185" s="23"/>
      <c r="F185" s="74">
        <f>F186</f>
        <v>14790900</v>
      </c>
      <c r="G185" s="37">
        <f>G186</f>
        <v>14956400</v>
      </c>
    </row>
    <row r="186" spans="1:7" ht="63.75">
      <c r="A186" s="3" t="s">
        <v>262</v>
      </c>
      <c r="B186" s="19" t="s">
        <v>139</v>
      </c>
      <c r="C186" s="19" t="s">
        <v>101</v>
      </c>
      <c r="D186" s="19" t="s">
        <v>191</v>
      </c>
      <c r="E186" s="19" t="s">
        <v>135</v>
      </c>
      <c r="F186" s="72">
        <f>F187</f>
        <v>14790900</v>
      </c>
      <c r="G186" s="35">
        <f>G187</f>
        <v>14956400</v>
      </c>
    </row>
    <row r="187" spans="1:7">
      <c r="A187" s="3" t="s">
        <v>29</v>
      </c>
      <c r="B187" s="19" t="s">
        <v>139</v>
      </c>
      <c r="C187" s="19" t="s">
        <v>101</v>
      </c>
      <c r="D187" s="19" t="s">
        <v>191</v>
      </c>
      <c r="E187" s="19" t="s">
        <v>136</v>
      </c>
      <c r="F187" s="72">
        <f>F188+F189</f>
        <v>14790900</v>
      </c>
      <c r="G187" s="35">
        <f>G188+G189</f>
        <v>14956400</v>
      </c>
    </row>
    <row r="188" spans="1:7" ht="82.5" customHeight="1">
      <c r="A188" s="3" t="s">
        <v>30</v>
      </c>
      <c r="B188" s="19" t="s">
        <v>139</v>
      </c>
      <c r="C188" s="19" t="s">
        <v>101</v>
      </c>
      <c r="D188" s="19" t="s">
        <v>191</v>
      </c>
      <c r="E188" s="19" t="s">
        <v>137</v>
      </c>
      <c r="F188" s="72">
        <v>14244200</v>
      </c>
      <c r="G188" s="35">
        <v>14956400</v>
      </c>
    </row>
    <row r="189" spans="1:7" ht="25.5">
      <c r="A189" s="3" t="s">
        <v>55</v>
      </c>
      <c r="B189" s="19" t="s">
        <v>139</v>
      </c>
      <c r="C189" s="19" t="s">
        <v>101</v>
      </c>
      <c r="D189" s="19" t="s">
        <v>191</v>
      </c>
      <c r="E189" s="19" t="s">
        <v>166</v>
      </c>
      <c r="F189" s="72">
        <v>546700</v>
      </c>
      <c r="G189" s="35"/>
    </row>
    <row r="190" spans="1:7" ht="84" customHeight="1">
      <c r="A190" s="2" t="s">
        <v>245</v>
      </c>
      <c r="B190" s="23" t="s">
        <v>139</v>
      </c>
      <c r="C190" s="23" t="s">
        <v>101</v>
      </c>
      <c r="D190" s="23" t="s">
        <v>192</v>
      </c>
      <c r="E190" s="23"/>
      <c r="F190" s="74">
        <f>F191</f>
        <v>5964000</v>
      </c>
      <c r="G190" s="37">
        <f>G191</f>
        <v>6181200</v>
      </c>
    </row>
    <row r="191" spans="1:7" ht="63.75">
      <c r="A191" s="3" t="s">
        <v>262</v>
      </c>
      <c r="B191" s="19" t="s">
        <v>139</v>
      </c>
      <c r="C191" s="19" t="s">
        <v>101</v>
      </c>
      <c r="D191" s="19" t="s">
        <v>192</v>
      </c>
      <c r="E191" s="19" t="s">
        <v>135</v>
      </c>
      <c r="F191" s="72">
        <f>F192</f>
        <v>5964000</v>
      </c>
      <c r="G191" s="35">
        <f>G192</f>
        <v>6181200</v>
      </c>
    </row>
    <row r="192" spans="1:7">
      <c r="A192" s="3" t="s">
        <v>29</v>
      </c>
      <c r="B192" s="19" t="s">
        <v>139</v>
      </c>
      <c r="C192" s="19" t="s">
        <v>101</v>
      </c>
      <c r="D192" s="19" t="s">
        <v>192</v>
      </c>
      <c r="E192" s="19" t="s">
        <v>136</v>
      </c>
      <c r="F192" s="72">
        <f>F193+F194</f>
        <v>5964000</v>
      </c>
      <c r="G192" s="35">
        <f>G193+G194</f>
        <v>6181200</v>
      </c>
    </row>
    <row r="193" spans="1:7" ht="76.5">
      <c r="A193" s="3" t="s">
        <v>30</v>
      </c>
      <c r="B193" s="19" t="s">
        <v>139</v>
      </c>
      <c r="C193" s="19" t="s">
        <v>101</v>
      </c>
      <c r="D193" s="19" t="s">
        <v>192</v>
      </c>
      <c r="E193" s="19" t="s">
        <v>137</v>
      </c>
      <c r="F193" s="72">
        <v>5886900</v>
      </c>
      <c r="G193" s="35">
        <v>6181200</v>
      </c>
    </row>
    <row r="194" spans="1:7" ht="25.5">
      <c r="A194" s="3" t="s">
        <v>55</v>
      </c>
      <c r="B194" s="19" t="s">
        <v>139</v>
      </c>
      <c r="C194" s="19" t="s">
        <v>101</v>
      </c>
      <c r="D194" s="19" t="s">
        <v>192</v>
      </c>
      <c r="E194" s="19" t="s">
        <v>166</v>
      </c>
      <c r="F194" s="72">
        <v>77100</v>
      </c>
      <c r="G194" s="35"/>
    </row>
    <row r="195" spans="1:7" ht="76.5">
      <c r="A195" s="2" t="s">
        <v>246</v>
      </c>
      <c r="B195" s="23" t="s">
        <v>139</v>
      </c>
      <c r="C195" s="23" t="s">
        <v>101</v>
      </c>
      <c r="D195" s="23" t="s">
        <v>193</v>
      </c>
      <c r="E195" s="23"/>
      <c r="F195" s="74">
        <f>F196</f>
        <v>843800</v>
      </c>
      <c r="G195" s="37">
        <f>G196</f>
        <v>829500</v>
      </c>
    </row>
    <row r="196" spans="1:7" ht="63.75">
      <c r="A196" s="3" t="s">
        <v>262</v>
      </c>
      <c r="B196" s="19" t="s">
        <v>139</v>
      </c>
      <c r="C196" s="19" t="s">
        <v>101</v>
      </c>
      <c r="D196" s="19" t="s">
        <v>193</v>
      </c>
      <c r="E196" s="19" t="s">
        <v>135</v>
      </c>
      <c r="F196" s="72">
        <f>F197</f>
        <v>843800</v>
      </c>
      <c r="G196" s="35">
        <f>G197</f>
        <v>829500</v>
      </c>
    </row>
    <row r="197" spans="1:7">
      <c r="A197" s="3" t="s">
        <v>29</v>
      </c>
      <c r="B197" s="19" t="s">
        <v>139</v>
      </c>
      <c r="C197" s="19" t="s">
        <v>101</v>
      </c>
      <c r="D197" s="19" t="s">
        <v>193</v>
      </c>
      <c r="E197" s="19" t="s">
        <v>136</v>
      </c>
      <c r="F197" s="72">
        <f>F198+F199</f>
        <v>843800</v>
      </c>
      <c r="G197" s="35">
        <f>G198+G199</f>
        <v>829500</v>
      </c>
    </row>
    <row r="198" spans="1:7" ht="76.5">
      <c r="A198" s="3" t="s">
        <v>30</v>
      </c>
      <c r="B198" s="19" t="s">
        <v>139</v>
      </c>
      <c r="C198" s="19" t="s">
        <v>101</v>
      </c>
      <c r="D198" s="19" t="s">
        <v>193</v>
      </c>
      <c r="E198" s="19" t="s">
        <v>137</v>
      </c>
      <c r="F198" s="72">
        <v>789900</v>
      </c>
      <c r="G198" s="35">
        <v>829500</v>
      </c>
    </row>
    <row r="199" spans="1:7" ht="25.5">
      <c r="A199" s="3" t="s">
        <v>55</v>
      </c>
      <c r="B199" s="19" t="s">
        <v>139</v>
      </c>
      <c r="C199" s="19" t="s">
        <v>101</v>
      </c>
      <c r="D199" s="19" t="s">
        <v>193</v>
      </c>
      <c r="E199" s="19" t="s">
        <v>166</v>
      </c>
      <c r="F199" s="72">
        <v>53900</v>
      </c>
      <c r="G199" s="35"/>
    </row>
    <row r="200" spans="1:7" ht="27">
      <c r="A200" s="8" t="s">
        <v>31</v>
      </c>
      <c r="B200" s="18" t="s">
        <v>139</v>
      </c>
      <c r="C200" s="18" t="s">
        <v>101</v>
      </c>
      <c r="D200" s="18" t="s">
        <v>138</v>
      </c>
      <c r="E200" s="18"/>
      <c r="F200" s="73">
        <f t="shared" ref="F200:G203" si="17">F201</f>
        <v>70000</v>
      </c>
      <c r="G200" s="38">
        <f t="shared" si="17"/>
        <v>0</v>
      </c>
    </row>
    <row r="201" spans="1:7" ht="112.5" customHeight="1">
      <c r="A201" s="8" t="s">
        <v>80</v>
      </c>
      <c r="B201" s="23" t="s">
        <v>139</v>
      </c>
      <c r="C201" s="23" t="s">
        <v>101</v>
      </c>
      <c r="D201" s="23" t="s">
        <v>194</v>
      </c>
      <c r="E201" s="23"/>
      <c r="F201" s="74">
        <f t="shared" si="17"/>
        <v>70000</v>
      </c>
      <c r="G201" s="37">
        <f t="shared" si="17"/>
        <v>0</v>
      </c>
    </row>
    <row r="202" spans="1:7" ht="38.25">
      <c r="A202" s="3" t="s">
        <v>11</v>
      </c>
      <c r="B202" s="19" t="s">
        <v>139</v>
      </c>
      <c r="C202" s="19" t="s">
        <v>101</v>
      </c>
      <c r="D202" s="19" t="s">
        <v>194</v>
      </c>
      <c r="E202" s="19" t="s">
        <v>111</v>
      </c>
      <c r="F202" s="72">
        <f t="shared" si="17"/>
        <v>70000</v>
      </c>
      <c r="G202" s="35">
        <f t="shared" si="17"/>
        <v>0</v>
      </c>
    </row>
    <row r="203" spans="1:7" ht="38.25">
      <c r="A203" s="3" t="s">
        <v>12</v>
      </c>
      <c r="B203" s="19" t="s">
        <v>139</v>
      </c>
      <c r="C203" s="19" t="s">
        <v>101</v>
      </c>
      <c r="D203" s="19" t="s">
        <v>194</v>
      </c>
      <c r="E203" s="19" t="s">
        <v>112</v>
      </c>
      <c r="F203" s="72">
        <f t="shared" si="17"/>
        <v>70000</v>
      </c>
      <c r="G203" s="35">
        <f t="shared" si="17"/>
        <v>0</v>
      </c>
    </row>
    <row r="204" spans="1:7" ht="38.25">
      <c r="A204" s="3" t="s">
        <v>14</v>
      </c>
      <c r="B204" s="19" t="s">
        <v>139</v>
      </c>
      <c r="C204" s="19" t="s">
        <v>101</v>
      </c>
      <c r="D204" s="19" t="s">
        <v>194</v>
      </c>
      <c r="E204" s="19" t="s">
        <v>114</v>
      </c>
      <c r="F204" s="72">
        <v>70000</v>
      </c>
      <c r="G204" s="35"/>
    </row>
    <row r="205" spans="1:7" ht="25.5">
      <c r="A205" s="9" t="s">
        <v>81</v>
      </c>
      <c r="B205" s="21" t="s">
        <v>139</v>
      </c>
      <c r="C205" s="21" t="s">
        <v>117</v>
      </c>
      <c r="D205" s="21"/>
      <c r="E205" s="21"/>
      <c r="F205" s="75">
        <f>F206+F214</f>
        <v>2628600</v>
      </c>
      <c r="G205" s="39">
        <f>G206+G214</f>
        <v>2696200</v>
      </c>
    </row>
    <row r="206" spans="1:7" ht="69.75" customHeight="1">
      <c r="A206" s="2" t="s">
        <v>2</v>
      </c>
      <c r="B206" s="23" t="s">
        <v>139</v>
      </c>
      <c r="C206" s="23" t="s">
        <v>117</v>
      </c>
      <c r="D206" s="23" t="s">
        <v>103</v>
      </c>
      <c r="E206" s="23"/>
      <c r="F206" s="74">
        <f>F207</f>
        <v>1189900</v>
      </c>
      <c r="G206" s="37">
        <f>G207</f>
        <v>1185500</v>
      </c>
    </row>
    <row r="207" spans="1:7">
      <c r="A207" s="3" t="s">
        <v>8</v>
      </c>
      <c r="B207" s="19" t="s">
        <v>139</v>
      </c>
      <c r="C207" s="19" t="s">
        <v>117</v>
      </c>
      <c r="D207" s="19" t="s">
        <v>109</v>
      </c>
      <c r="E207" s="19"/>
      <c r="F207" s="72">
        <f>F208+F211</f>
        <v>1189900</v>
      </c>
      <c r="G207" s="35">
        <f>G208+G211</f>
        <v>1185500</v>
      </c>
    </row>
    <row r="208" spans="1:7" ht="96" customHeight="1">
      <c r="A208" s="3" t="s">
        <v>4</v>
      </c>
      <c r="B208" s="19" t="s">
        <v>139</v>
      </c>
      <c r="C208" s="19" t="s">
        <v>117</v>
      </c>
      <c r="D208" s="19" t="s">
        <v>109</v>
      </c>
      <c r="E208" s="19" t="s">
        <v>105</v>
      </c>
      <c r="F208" s="72">
        <f>F209</f>
        <v>1129000</v>
      </c>
      <c r="G208" s="35">
        <f>G209</f>
        <v>1185500</v>
      </c>
    </row>
    <row r="209" spans="1:7" ht="38.25">
      <c r="A209" s="3" t="s">
        <v>212</v>
      </c>
      <c r="B209" s="19" t="s">
        <v>139</v>
      </c>
      <c r="C209" s="19" t="s">
        <v>117</v>
      </c>
      <c r="D209" s="19" t="s">
        <v>109</v>
      </c>
      <c r="E209" s="19" t="s">
        <v>106</v>
      </c>
      <c r="F209" s="72">
        <f>F210</f>
        <v>1129000</v>
      </c>
      <c r="G209" s="35">
        <f>G210</f>
        <v>1185500</v>
      </c>
    </row>
    <row r="210" spans="1:7" ht="25.5">
      <c r="A210" s="3" t="s">
        <v>5</v>
      </c>
      <c r="B210" s="19" t="s">
        <v>139</v>
      </c>
      <c r="C210" s="19" t="s">
        <v>117</v>
      </c>
      <c r="D210" s="19" t="s">
        <v>109</v>
      </c>
      <c r="E210" s="19" t="s">
        <v>107</v>
      </c>
      <c r="F210" s="72">
        <v>1129000</v>
      </c>
      <c r="G210" s="35">
        <v>1185500</v>
      </c>
    </row>
    <row r="211" spans="1:7" ht="41.25" customHeight="1">
      <c r="A211" s="3" t="s">
        <v>11</v>
      </c>
      <c r="B211" s="19" t="s">
        <v>139</v>
      </c>
      <c r="C211" s="19" t="s">
        <v>117</v>
      </c>
      <c r="D211" s="19" t="s">
        <v>109</v>
      </c>
      <c r="E211" s="19" t="s">
        <v>111</v>
      </c>
      <c r="F211" s="72">
        <f>F212</f>
        <v>60900</v>
      </c>
      <c r="G211" s="35">
        <f>G212</f>
        <v>0</v>
      </c>
    </row>
    <row r="212" spans="1:7" ht="42" customHeight="1">
      <c r="A212" s="3" t="s">
        <v>12</v>
      </c>
      <c r="B212" s="19" t="s">
        <v>139</v>
      </c>
      <c r="C212" s="19" t="s">
        <v>117</v>
      </c>
      <c r="D212" s="19" t="s">
        <v>109</v>
      </c>
      <c r="E212" s="19" t="s">
        <v>112</v>
      </c>
      <c r="F212" s="72">
        <f>F213</f>
        <v>60900</v>
      </c>
      <c r="G212" s="35">
        <f>G213</f>
        <v>0</v>
      </c>
    </row>
    <row r="213" spans="1:7" ht="38.25">
      <c r="A213" s="3" t="s">
        <v>14</v>
      </c>
      <c r="B213" s="19" t="s">
        <v>139</v>
      </c>
      <c r="C213" s="19" t="s">
        <v>117</v>
      </c>
      <c r="D213" s="19" t="s">
        <v>109</v>
      </c>
      <c r="E213" s="19" t="s">
        <v>114</v>
      </c>
      <c r="F213" s="72">
        <v>60900</v>
      </c>
      <c r="G213" s="35"/>
    </row>
    <row r="214" spans="1:7" ht="27">
      <c r="A214" s="8" t="s">
        <v>28</v>
      </c>
      <c r="B214" s="18" t="s">
        <v>139</v>
      </c>
      <c r="C214" s="18" t="s">
        <v>117</v>
      </c>
      <c r="D214" s="18" t="s">
        <v>133</v>
      </c>
      <c r="E214" s="18"/>
      <c r="F214" s="73">
        <f>F215</f>
        <v>1438700</v>
      </c>
      <c r="G214" s="38">
        <f>G215</f>
        <v>1510700</v>
      </c>
    </row>
    <row r="215" spans="1:7" ht="148.5">
      <c r="A215" s="8" t="s">
        <v>264</v>
      </c>
      <c r="B215" s="18" t="s">
        <v>139</v>
      </c>
      <c r="C215" s="18" t="s">
        <v>117</v>
      </c>
      <c r="D215" s="18" t="s">
        <v>266</v>
      </c>
      <c r="E215" s="18"/>
      <c r="F215" s="73">
        <f t="shared" ref="F215:G218" si="18">F216</f>
        <v>1438700</v>
      </c>
      <c r="G215" s="38">
        <f t="shared" si="18"/>
        <v>1510700</v>
      </c>
    </row>
    <row r="216" spans="1:7" ht="25.5">
      <c r="A216" s="3" t="s">
        <v>62</v>
      </c>
      <c r="B216" s="19" t="s">
        <v>139</v>
      </c>
      <c r="C216" s="19" t="s">
        <v>117</v>
      </c>
      <c r="D216" s="19" t="s">
        <v>266</v>
      </c>
      <c r="E216" s="19"/>
      <c r="F216" s="72">
        <f t="shared" si="18"/>
        <v>1438700</v>
      </c>
      <c r="G216" s="35">
        <f t="shared" si="18"/>
        <v>1510700</v>
      </c>
    </row>
    <row r="217" spans="1:7" ht="93.75" customHeight="1">
      <c r="A217" s="3" t="s">
        <v>4</v>
      </c>
      <c r="B217" s="19" t="s">
        <v>139</v>
      </c>
      <c r="C217" s="19" t="s">
        <v>117</v>
      </c>
      <c r="D217" s="19" t="s">
        <v>266</v>
      </c>
      <c r="E217" s="19" t="s">
        <v>105</v>
      </c>
      <c r="F217" s="72">
        <f t="shared" si="18"/>
        <v>1438700</v>
      </c>
      <c r="G217" s="35">
        <f t="shared" si="18"/>
        <v>1510700</v>
      </c>
    </row>
    <row r="218" spans="1:7" ht="25.5">
      <c r="A218" s="3" t="s">
        <v>82</v>
      </c>
      <c r="B218" s="19" t="s">
        <v>139</v>
      </c>
      <c r="C218" s="19" t="s">
        <v>117</v>
      </c>
      <c r="D218" s="19" t="s">
        <v>266</v>
      </c>
      <c r="E218" s="19" t="s">
        <v>168</v>
      </c>
      <c r="F218" s="72">
        <f t="shared" si="18"/>
        <v>1438700</v>
      </c>
      <c r="G218" s="35">
        <f t="shared" si="18"/>
        <v>1510700</v>
      </c>
    </row>
    <row r="219" spans="1:7" ht="25.5">
      <c r="A219" s="3" t="s">
        <v>5</v>
      </c>
      <c r="B219" s="19" t="s">
        <v>139</v>
      </c>
      <c r="C219" s="19" t="s">
        <v>117</v>
      </c>
      <c r="D219" s="19" t="s">
        <v>266</v>
      </c>
      <c r="E219" s="19" t="s">
        <v>169</v>
      </c>
      <c r="F219" s="72">
        <v>1438700</v>
      </c>
      <c r="G219" s="35">
        <v>1510700</v>
      </c>
    </row>
    <row r="220" spans="1:7">
      <c r="A220" s="8" t="s">
        <v>35</v>
      </c>
      <c r="B220" s="18" t="s">
        <v>143</v>
      </c>
      <c r="C220" s="18"/>
      <c r="D220" s="18"/>
      <c r="E220" s="18"/>
      <c r="F220" s="62">
        <f>SUM(F221,F228,F239,F258)</f>
        <v>12654100</v>
      </c>
      <c r="G220" s="27">
        <f>SUM(G221,G228,G239,G258)</f>
        <v>13645200</v>
      </c>
    </row>
    <row r="221" spans="1:7">
      <c r="A221" s="9" t="s">
        <v>36</v>
      </c>
      <c r="B221" s="21" t="s">
        <v>143</v>
      </c>
      <c r="C221" s="21" t="s">
        <v>101</v>
      </c>
      <c r="D221" s="21"/>
      <c r="E221" s="21"/>
      <c r="F221" s="63">
        <f t="shared" ref="F221:G225" si="19">F222</f>
        <v>1400000</v>
      </c>
      <c r="G221" s="24">
        <f t="shared" si="19"/>
        <v>1400000</v>
      </c>
    </row>
    <row r="222" spans="1:7">
      <c r="A222" s="2" t="s">
        <v>37</v>
      </c>
      <c r="B222" s="23" t="s">
        <v>143</v>
      </c>
      <c r="C222" s="23" t="s">
        <v>101</v>
      </c>
      <c r="D222" s="23" t="s">
        <v>144</v>
      </c>
      <c r="E222" s="23"/>
      <c r="F222" s="61">
        <f t="shared" si="19"/>
        <v>1400000</v>
      </c>
      <c r="G222" s="25">
        <f t="shared" si="19"/>
        <v>1400000</v>
      </c>
    </row>
    <row r="223" spans="1:7" ht="25.5">
      <c r="A223" s="3" t="s">
        <v>38</v>
      </c>
      <c r="B223" s="19" t="s">
        <v>143</v>
      </c>
      <c r="C223" s="19" t="s">
        <v>101</v>
      </c>
      <c r="D223" s="19" t="s">
        <v>145</v>
      </c>
      <c r="E223" s="19"/>
      <c r="F223" s="64">
        <f t="shared" si="19"/>
        <v>1400000</v>
      </c>
      <c r="G223" s="26">
        <f t="shared" si="19"/>
        <v>1400000</v>
      </c>
    </row>
    <row r="224" spans="1:7" ht="51">
      <c r="A224" s="3" t="s">
        <v>39</v>
      </c>
      <c r="B224" s="19" t="s">
        <v>143</v>
      </c>
      <c r="C224" s="19" t="s">
        <v>101</v>
      </c>
      <c r="D224" s="19" t="s">
        <v>146</v>
      </c>
      <c r="E224" s="19"/>
      <c r="F224" s="64">
        <f t="shared" si="19"/>
        <v>1400000</v>
      </c>
      <c r="G224" s="26">
        <f t="shared" si="19"/>
        <v>1400000</v>
      </c>
    </row>
    <row r="225" spans="1:7" ht="22.5" customHeight="1">
      <c r="A225" s="3" t="s">
        <v>40</v>
      </c>
      <c r="B225" s="19" t="s">
        <v>143</v>
      </c>
      <c r="C225" s="19" t="s">
        <v>101</v>
      </c>
      <c r="D225" s="19" t="s">
        <v>146</v>
      </c>
      <c r="E225" s="19" t="s">
        <v>147</v>
      </c>
      <c r="F225" s="64">
        <f t="shared" si="19"/>
        <v>1400000</v>
      </c>
      <c r="G225" s="26">
        <f t="shared" si="19"/>
        <v>1400000</v>
      </c>
    </row>
    <row r="226" spans="1:7" ht="24" customHeight="1">
      <c r="A226" s="3" t="s">
        <v>41</v>
      </c>
      <c r="B226" s="19" t="s">
        <v>143</v>
      </c>
      <c r="C226" s="19" t="s">
        <v>101</v>
      </c>
      <c r="D226" s="19" t="s">
        <v>146</v>
      </c>
      <c r="E226" s="19" t="s">
        <v>148</v>
      </c>
      <c r="F226" s="64">
        <f>F227</f>
        <v>1400000</v>
      </c>
      <c r="G226" s="26">
        <f>G227</f>
        <v>1400000</v>
      </c>
    </row>
    <row r="227" spans="1:7" ht="36" customHeight="1">
      <c r="A227" s="3" t="s">
        <v>42</v>
      </c>
      <c r="B227" s="19" t="s">
        <v>143</v>
      </c>
      <c r="C227" s="19" t="s">
        <v>101</v>
      </c>
      <c r="D227" s="19" t="s">
        <v>146</v>
      </c>
      <c r="E227" s="19" t="s">
        <v>149</v>
      </c>
      <c r="F227" s="64">
        <v>1400000</v>
      </c>
      <c r="G227" s="26">
        <v>1400000</v>
      </c>
    </row>
    <row r="228" spans="1:7">
      <c r="A228" s="9" t="s">
        <v>43</v>
      </c>
      <c r="B228" s="21" t="s">
        <v>143</v>
      </c>
      <c r="C228" s="21" t="s">
        <v>108</v>
      </c>
      <c r="D228" s="21"/>
      <c r="E228" s="21"/>
      <c r="F228" s="63">
        <f>F229</f>
        <v>6534200</v>
      </c>
      <c r="G228" s="24">
        <f>G229</f>
        <v>7305700</v>
      </c>
    </row>
    <row r="229" spans="1:7">
      <c r="A229" s="8" t="s">
        <v>18</v>
      </c>
      <c r="B229" s="18" t="s">
        <v>143</v>
      </c>
      <c r="C229" s="18" t="s">
        <v>108</v>
      </c>
      <c r="D229" s="18" t="s">
        <v>120</v>
      </c>
      <c r="E229" s="18"/>
      <c r="F229" s="73">
        <f>F230</f>
        <v>6534200</v>
      </c>
      <c r="G229" s="38">
        <f>G230</f>
        <v>7305700</v>
      </c>
    </row>
    <row r="230" spans="1:7" ht="143.25" customHeight="1">
      <c r="A230" s="2" t="s">
        <v>19</v>
      </c>
      <c r="B230" s="18" t="s">
        <v>143</v>
      </c>
      <c r="C230" s="18" t="s">
        <v>108</v>
      </c>
      <c r="D230" s="18" t="s">
        <v>121</v>
      </c>
      <c r="E230" s="18"/>
      <c r="F230" s="73">
        <f>SUM(F231,F235)</f>
        <v>6534200</v>
      </c>
      <c r="G230" s="38">
        <f>SUM(G231,G235)</f>
        <v>7305700</v>
      </c>
    </row>
    <row r="231" spans="1:7" ht="83.25" customHeight="1">
      <c r="A231" s="9" t="s">
        <v>216</v>
      </c>
      <c r="B231" s="21" t="s">
        <v>143</v>
      </c>
      <c r="C231" s="21" t="s">
        <v>108</v>
      </c>
      <c r="D231" s="21" t="s">
        <v>171</v>
      </c>
      <c r="E231" s="21"/>
      <c r="F231" s="75">
        <f t="shared" ref="F231:G233" si="20">F232</f>
        <v>6354000</v>
      </c>
      <c r="G231" s="39">
        <f t="shared" si="20"/>
        <v>7116500</v>
      </c>
    </row>
    <row r="232" spans="1:7" ht="25.5">
      <c r="A232" s="3" t="s">
        <v>40</v>
      </c>
      <c r="B232" s="19" t="s">
        <v>143</v>
      </c>
      <c r="C232" s="19" t="s">
        <v>108</v>
      </c>
      <c r="D232" s="19" t="s">
        <v>171</v>
      </c>
      <c r="E232" s="19" t="s">
        <v>147</v>
      </c>
      <c r="F232" s="72">
        <f t="shared" si="20"/>
        <v>6354000</v>
      </c>
      <c r="G232" s="35">
        <f t="shared" si="20"/>
        <v>7116500</v>
      </c>
    </row>
    <row r="233" spans="1:7" ht="38.25">
      <c r="A233" s="3" t="s">
        <v>44</v>
      </c>
      <c r="B233" s="19" t="s">
        <v>143</v>
      </c>
      <c r="C233" s="19" t="s">
        <v>108</v>
      </c>
      <c r="D233" s="19" t="s">
        <v>171</v>
      </c>
      <c r="E233" s="19" t="s">
        <v>172</v>
      </c>
      <c r="F233" s="72">
        <f t="shared" si="20"/>
        <v>6354000</v>
      </c>
      <c r="G233" s="35">
        <f t="shared" si="20"/>
        <v>7116500</v>
      </c>
    </row>
    <row r="234" spans="1:7" ht="51">
      <c r="A234" s="3" t="s">
        <v>65</v>
      </c>
      <c r="B234" s="19" t="s">
        <v>143</v>
      </c>
      <c r="C234" s="19" t="s">
        <v>108</v>
      </c>
      <c r="D234" s="19" t="s">
        <v>171</v>
      </c>
      <c r="E234" s="19" t="s">
        <v>173</v>
      </c>
      <c r="F234" s="72">
        <v>6354000</v>
      </c>
      <c r="G234" s="35">
        <v>7116500</v>
      </c>
    </row>
    <row r="235" spans="1:7" ht="208.5" customHeight="1">
      <c r="A235" s="9" t="s">
        <v>217</v>
      </c>
      <c r="B235" s="21" t="s">
        <v>143</v>
      </c>
      <c r="C235" s="21" t="s">
        <v>108</v>
      </c>
      <c r="D235" s="21" t="s">
        <v>174</v>
      </c>
      <c r="E235" s="21"/>
      <c r="F235" s="75">
        <f t="shared" ref="F235:G237" si="21">F236</f>
        <v>180200</v>
      </c>
      <c r="G235" s="39">
        <f t="shared" si="21"/>
        <v>189200</v>
      </c>
    </row>
    <row r="236" spans="1:7" ht="25.5">
      <c r="A236" s="3" t="s">
        <v>40</v>
      </c>
      <c r="B236" s="19" t="s">
        <v>143</v>
      </c>
      <c r="C236" s="19" t="s">
        <v>108</v>
      </c>
      <c r="D236" s="19" t="s">
        <v>174</v>
      </c>
      <c r="E236" s="19" t="s">
        <v>147</v>
      </c>
      <c r="F236" s="72">
        <f t="shared" si="21"/>
        <v>180200</v>
      </c>
      <c r="G236" s="35">
        <f t="shared" si="21"/>
        <v>189200</v>
      </c>
    </row>
    <row r="237" spans="1:7" ht="38.25">
      <c r="A237" s="3" t="s">
        <v>44</v>
      </c>
      <c r="B237" s="19" t="s">
        <v>143</v>
      </c>
      <c r="C237" s="19" t="s">
        <v>108</v>
      </c>
      <c r="D237" s="19" t="s">
        <v>174</v>
      </c>
      <c r="E237" s="19" t="s">
        <v>172</v>
      </c>
      <c r="F237" s="72">
        <f t="shared" si="21"/>
        <v>180200</v>
      </c>
      <c r="G237" s="35">
        <f t="shared" si="21"/>
        <v>189200</v>
      </c>
    </row>
    <row r="238" spans="1:7" ht="51">
      <c r="A238" s="3" t="s">
        <v>65</v>
      </c>
      <c r="B238" s="19" t="s">
        <v>143</v>
      </c>
      <c r="C238" s="19" t="s">
        <v>108</v>
      </c>
      <c r="D238" s="19" t="s">
        <v>174</v>
      </c>
      <c r="E238" s="19" t="s">
        <v>173</v>
      </c>
      <c r="F238" s="72">
        <v>180200</v>
      </c>
      <c r="G238" s="35">
        <v>189200</v>
      </c>
    </row>
    <row r="239" spans="1:7">
      <c r="A239" s="9" t="s">
        <v>66</v>
      </c>
      <c r="B239" s="21" t="s">
        <v>143</v>
      </c>
      <c r="C239" s="21" t="s">
        <v>117</v>
      </c>
      <c r="D239" s="21"/>
      <c r="E239" s="21"/>
      <c r="F239" s="75">
        <f>F240</f>
        <v>4649900</v>
      </c>
      <c r="G239" s="39">
        <f>G240</f>
        <v>4869500</v>
      </c>
    </row>
    <row r="240" spans="1:7" ht="27">
      <c r="A240" s="8" t="s">
        <v>57</v>
      </c>
      <c r="B240" s="18" t="s">
        <v>143</v>
      </c>
      <c r="C240" s="18" t="s">
        <v>117</v>
      </c>
      <c r="D240" s="18" t="s">
        <v>162</v>
      </c>
      <c r="E240" s="18"/>
      <c r="F240" s="73">
        <f>F241+F245+F250</f>
        <v>4649900</v>
      </c>
      <c r="G240" s="38">
        <f>G241+G245+G250</f>
        <v>4869500</v>
      </c>
    </row>
    <row r="241" spans="1:7" ht="132.75">
      <c r="A241" s="9" t="s">
        <v>218</v>
      </c>
      <c r="B241" s="18" t="s">
        <v>143</v>
      </c>
      <c r="C241" s="18" t="s">
        <v>117</v>
      </c>
      <c r="D241" s="18" t="s">
        <v>175</v>
      </c>
      <c r="E241" s="18"/>
      <c r="F241" s="73">
        <f t="shared" ref="F241:G243" si="22">F242</f>
        <v>105000</v>
      </c>
      <c r="G241" s="38">
        <f t="shared" si="22"/>
        <v>110300</v>
      </c>
    </row>
    <row r="242" spans="1:7" ht="25.5">
      <c r="A242" s="3" t="s">
        <v>40</v>
      </c>
      <c r="B242" s="21" t="s">
        <v>143</v>
      </c>
      <c r="C242" s="21" t="s">
        <v>117</v>
      </c>
      <c r="D242" s="19" t="s">
        <v>175</v>
      </c>
      <c r="E242" s="19" t="s">
        <v>147</v>
      </c>
      <c r="F242" s="75">
        <f t="shared" si="22"/>
        <v>105000</v>
      </c>
      <c r="G242" s="39">
        <f t="shared" si="22"/>
        <v>110300</v>
      </c>
    </row>
    <row r="243" spans="1:7" ht="38.25">
      <c r="A243" s="3" t="s">
        <v>44</v>
      </c>
      <c r="B243" s="19" t="s">
        <v>143</v>
      </c>
      <c r="C243" s="19" t="s">
        <v>117</v>
      </c>
      <c r="D243" s="19" t="s">
        <v>175</v>
      </c>
      <c r="E243" s="19" t="s">
        <v>172</v>
      </c>
      <c r="F243" s="72">
        <f t="shared" si="22"/>
        <v>105000</v>
      </c>
      <c r="G243" s="35">
        <f t="shared" si="22"/>
        <v>110300</v>
      </c>
    </row>
    <row r="244" spans="1:7" ht="51">
      <c r="A244" s="3" t="s">
        <v>65</v>
      </c>
      <c r="B244" s="19" t="s">
        <v>143</v>
      </c>
      <c r="C244" s="19" t="s">
        <v>117</v>
      </c>
      <c r="D244" s="19" t="s">
        <v>175</v>
      </c>
      <c r="E244" s="19" t="s">
        <v>173</v>
      </c>
      <c r="F244" s="72">
        <v>105000</v>
      </c>
      <c r="G244" s="35">
        <v>110300</v>
      </c>
    </row>
    <row r="245" spans="1:7" ht="102.75">
      <c r="A245" s="9" t="s">
        <v>98</v>
      </c>
      <c r="B245" s="21" t="s">
        <v>143</v>
      </c>
      <c r="C245" s="21" t="s">
        <v>117</v>
      </c>
      <c r="D245" s="21" t="s">
        <v>176</v>
      </c>
      <c r="E245" s="21"/>
      <c r="F245" s="75">
        <f t="shared" ref="F245:G248" si="23">F246</f>
        <v>3792800</v>
      </c>
      <c r="G245" s="39">
        <f t="shared" si="23"/>
        <v>3982400</v>
      </c>
    </row>
    <row r="246" spans="1:7" ht="25.5">
      <c r="A246" s="3" t="s">
        <v>67</v>
      </c>
      <c r="B246" s="19" t="s">
        <v>143</v>
      </c>
      <c r="C246" s="19" t="s">
        <v>117</v>
      </c>
      <c r="D246" s="19" t="s">
        <v>177</v>
      </c>
      <c r="E246" s="7"/>
      <c r="F246" s="72">
        <f t="shared" si="23"/>
        <v>3792800</v>
      </c>
      <c r="G246" s="35">
        <f t="shared" si="23"/>
        <v>3982400</v>
      </c>
    </row>
    <row r="247" spans="1:7" ht="25.5">
      <c r="A247" s="3" t="s">
        <v>40</v>
      </c>
      <c r="B247" s="19" t="s">
        <v>143</v>
      </c>
      <c r="C247" s="19" t="s">
        <v>117</v>
      </c>
      <c r="D247" s="19" t="s">
        <v>177</v>
      </c>
      <c r="E247" s="19" t="s">
        <v>147</v>
      </c>
      <c r="F247" s="72">
        <f t="shared" si="23"/>
        <v>3792800</v>
      </c>
      <c r="G247" s="35">
        <f t="shared" si="23"/>
        <v>3982400</v>
      </c>
    </row>
    <row r="248" spans="1:7" ht="25.5">
      <c r="A248" s="3" t="s">
        <v>41</v>
      </c>
      <c r="B248" s="19" t="s">
        <v>143</v>
      </c>
      <c r="C248" s="19" t="s">
        <v>117</v>
      </c>
      <c r="D248" s="19" t="s">
        <v>177</v>
      </c>
      <c r="E248" s="19" t="s">
        <v>148</v>
      </c>
      <c r="F248" s="72">
        <f t="shared" si="23"/>
        <v>3792800</v>
      </c>
      <c r="G248" s="35">
        <f t="shared" si="23"/>
        <v>3982400</v>
      </c>
    </row>
    <row r="249" spans="1:7" ht="38.25">
      <c r="A249" s="3" t="s">
        <v>68</v>
      </c>
      <c r="B249" s="19" t="s">
        <v>143</v>
      </c>
      <c r="C249" s="19" t="s">
        <v>117</v>
      </c>
      <c r="D249" s="19" t="s">
        <v>177</v>
      </c>
      <c r="E249" s="19" t="s">
        <v>178</v>
      </c>
      <c r="F249" s="72">
        <v>3792800</v>
      </c>
      <c r="G249" s="35">
        <v>3982400</v>
      </c>
    </row>
    <row r="250" spans="1:7" ht="99" customHeight="1">
      <c r="A250" s="9" t="s">
        <v>219</v>
      </c>
      <c r="B250" s="21" t="s">
        <v>143</v>
      </c>
      <c r="C250" s="21" t="s">
        <v>117</v>
      </c>
      <c r="D250" s="21" t="s">
        <v>179</v>
      </c>
      <c r="E250" s="21"/>
      <c r="F250" s="75">
        <f>F251+F255</f>
        <v>752100</v>
      </c>
      <c r="G250" s="39">
        <f>G251+G255</f>
        <v>776800</v>
      </c>
    </row>
    <row r="251" spans="1:7" ht="30" customHeight="1">
      <c r="A251" s="3" t="s">
        <v>69</v>
      </c>
      <c r="B251" s="19" t="s">
        <v>143</v>
      </c>
      <c r="C251" s="19" t="s">
        <v>117</v>
      </c>
      <c r="D251" s="19" t="s">
        <v>180</v>
      </c>
      <c r="E251" s="7"/>
      <c r="F251" s="72">
        <f t="shared" ref="F251:G253" si="24">F252</f>
        <v>494700</v>
      </c>
      <c r="G251" s="35">
        <f t="shared" si="24"/>
        <v>519400</v>
      </c>
    </row>
    <row r="252" spans="1:7" ht="25.5">
      <c r="A252" s="3" t="s">
        <v>40</v>
      </c>
      <c r="B252" s="19" t="s">
        <v>143</v>
      </c>
      <c r="C252" s="19" t="s">
        <v>117</v>
      </c>
      <c r="D252" s="19" t="s">
        <v>180</v>
      </c>
      <c r="E252" s="19" t="s">
        <v>147</v>
      </c>
      <c r="F252" s="72">
        <f t="shared" si="24"/>
        <v>494700</v>
      </c>
      <c r="G252" s="35">
        <f t="shared" si="24"/>
        <v>519400</v>
      </c>
    </row>
    <row r="253" spans="1:7" ht="25.5">
      <c r="A253" s="3" t="s">
        <v>41</v>
      </c>
      <c r="B253" s="19" t="s">
        <v>143</v>
      </c>
      <c r="C253" s="19" t="s">
        <v>117</v>
      </c>
      <c r="D253" s="19" t="s">
        <v>180</v>
      </c>
      <c r="E253" s="19" t="s">
        <v>148</v>
      </c>
      <c r="F253" s="72">
        <f t="shared" si="24"/>
        <v>494700</v>
      </c>
      <c r="G253" s="35">
        <f t="shared" si="24"/>
        <v>519400</v>
      </c>
    </row>
    <row r="254" spans="1:7" ht="38.25">
      <c r="A254" s="3" t="s">
        <v>68</v>
      </c>
      <c r="B254" s="19" t="s">
        <v>143</v>
      </c>
      <c r="C254" s="19" t="s">
        <v>117</v>
      </c>
      <c r="D254" s="19" t="s">
        <v>180</v>
      </c>
      <c r="E254" s="19" t="s">
        <v>178</v>
      </c>
      <c r="F254" s="72">
        <v>494700</v>
      </c>
      <c r="G254" s="35">
        <v>519400</v>
      </c>
    </row>
    <row r="255" spans="1:7" ht="25.5">
      <c r="A255" s="3" t="s">
        <v>223</v>
      </c>
      <c r="B255" s="19" t="s">
        <v>143</v>
      </c>
      <c r="C255" s="19" t="s">
        <v>117</v>
      </c>
      <c r="D255" s="19" t="s">
        <v>181</v>
      </c>
      <c r="E255" s="7"/>
      <c r="F255" s="72">
        <f>F256</f>
        <v>257400</v>
      </c>
      <c r="G255" s="35">
        <f>G256</f>
        <v>257400</v>
      </c>
    </row>
    <row r="256" spans="1:7" ht="25.5">
      <c r="A256" s="3" t="s">
        <v>40</v>
      </c>
      <c r="B256" s="19" t="s">
        <v>143</v>
      </c>
      <c r="C256" s="19" t="s">
        <v>117</v>
      </c>
      <c r="D256" s="19" t="s">
        <v>181</v>
      </c>
      <c r="E256" s="19" t="s">
        <v>147</v>
      </c>
      <c r="F256" s="72">
        <f>F257</f>
        <v>257400</v>
      </c>
      <c r="G256" s="35">
        <f>G257</f>
        <v>257400</v>
      </c>
    </row>
    <row r="257" spans="1:7">
      <c r="A257" s="3" t="s">
        <v>220</v>
      </c>
      <c r="B257" s="19" t="s">
        <v>143</v>
      </c>
      <c r="C257" s="19" t="s">
        <v>117</v>
      </c>
      <c r="D257" s="19" t="s">
        <v>181</v>
      </c>
      <c r="E257" s="19" t="s">
        <v>182</v>
      </c>
      <c r="F257" s="72">
        <v>257400</v>
      </c>
      <c r="G257" s="35">
        <v>257400</v>
      </c>
    </row>
    <row r="258" spans="1:7" ht="31.5" customHeight="1">
      <c r="A258" s="9" t="s">
        <v>83</v>
      </c>
      <c r="B258" s="21" t="s">
        <v>143</v>
      </c>
      <c r="C258" s="21" t="s">
        <v>115</v>
      </c>
      <c r="D258" s="21"/>
      <c r="E258" s="21"/>
      <c r="F258" s="75">
        <f t="shared" ref="F258:G261" si="25">F259</f>
        <v>70000</v>
      </c>
      <c r="G258" s="39">
        <f t="shared" si="25"/>
        <v>70000</v>
      </c>
    </row>
    <row r="259" spans="1:7" ht="81">
      <c r="A259" s="8" t="s">
        <v>228</v>
      </c>
      <c r="B259" s="18" t="s">
        <v>143</v>
      </c>
      <c r="C259" s="18" t="s">
        <v>115</v>
      </c>
      <c r="D259" s="18" t="s">
        <v>195</v>
      </c>
      <c r="E259" s="18"/>
      <c r="F259" s="73">
        <f t="shared" si="25"/>
        <v>70000</v>
      </c>
      <c r="G259" s="38">
        <f t="shared" si="25"/>
        <v>70000</v>
      </c>
    </row>
    <row r="260" spans="1:7" ht="38.25">
      <c r="A260" s="3" t="s">
        <v>222</v>
      </c>
      <c r="B260" s="19" t="s">
        <v>143</v>
      </c>
      <c r="C260" s="19" t="s">
        <v>115</v>
      </c>
      <c r="D260" s="19" t="s">
        <v>196</v>
      </c>
      <c r="E260" s="19"/>
      <c r="F260" s="72">
        <f t="shared" si="25"/>
        <v>70000</v>
      </c>
      <c r="G260" s="35">
        <f t="shared" si="25"/>
        <v>70000</v>
      </c>
    </row>
    <row r="261" spans="1:7" ht="54.75" customHeight="1">
      <c r="A261" s="3" t="s">
        <v>262</v>
      </c>
      <c r="B261" s="19" t="s">
        <v>143</v>
      </c>
      <c r="C261" s="19" t="s">
        <v>115</v>
      </c>
      <c r="D261" s="19" t="s">
        <v>196</v>
      </c>
      <c r="E261" s="19" t="s">
        <v>135</v>
      </c>
      <c r="F261" s="72">
        <f t="shared" si="25"/>
        <v>70000</v>
      </c>
      <c r="G261" s="35">
        <f t="shared" si="25"/>
        <v>70000</v>
      </c>
    </row>
    <row r="262" spans="1:7" ht="51">
      <c r="A262" s="3" t="s">
        <v>84</v>
      </c>
      <c r="B262" s="19" t="s">
        <v>143</v>
      </c>
      <c r="C262" s="19" t="s">
        <v>115</v>
      </c>
      <c r="D262" s="19" t="s">
        <v>196</v>
      </c>
      <c r="E262" s="19" t="s">
        <v>197</v>
      </c>
      <c r="F262" s="72">
        <v>70000</v>
      </c>
      <c r="G262" s="35">
        <v>70000</v>
      </c>
    </row>
    <row r="263" spans="1:7">
      <c r="A263" s="8" t="s">
        <v>71</v>
      </c>
      <c r="B263" s="18" t="s">
        <v>125</v>
      </c>
      <c r="C263" s="18"/>
      <c r="D263" s="18"/>
      <c r="E263" s="18"/>
      <c r="F263" s="73">
        <f t="shared" ref="F263:G265" si="26">F264</f>
        <v>380000</v>
      </c>
      <c r="G263" s="38">
        <f t="shared" si="26"/>
        <v>400000</v>
      </c>
    </row>
    <row r="264" spans="1:7">
      <c r="A264" s="9" t="s">
        <v>72</v>
      </c>
      <c r="B264" s="21" t="s">
        <v>125</v>
      </c>
      <c r="C264" s="21" t="s">
        <v>102</v>
      </c>
      <c r="D264" s="21"/>
      <c r="E264" s="21"/>
      <c r="F264" s="75">
        <f t="shared" si="26"/>
        <v>380000</v>
      </c>
      <c r="G264" s="39">
        <f t="shared" si="26"/>
        <v>400000</v>
      </c>
    </row>
    <row r="265" spans="1:7" ht="27">
      <c r="A265" s="8" t="s">
        <v>31</v>
      </c>
      <c r="B265" s="18" t="s">
        <v>125</v>
      </c>
      <c r="C265" s="18" t="s">
        <v>102</v>
      </c>
      <c r="D265" s="18" t="s">
        <v>138</v>
      </c>
      <c r="E265" s="18"/>
      <c r="F265" s="73">
        <f t="shared" si="26"/>
        <v>380000</v>
      </c>
      <c r="G265" s="38">
        <f t="shared" si="26"/>
        <v>400000</v>
      </c>
    </row>
    <row r="266" spans="1:7" ht="94.5">
      <c r="A266" s="8" t="s">
        <v>73</v>
      </c>
      <c r="B266" s="18" t="s">
        <v>125</v>
      </c>
      <c r="C266" s="18" t="s">
        <v>102</v>
      </c>
      <c r="D266" s="18" t="s">
        <v>183</v>
      </c>
      <c r="E266" s="18"/>
      <c r="F266" s="73">
        <f>SUM(F267)</f>
        <v>380000</v>
      </c>
      <c r="G266" s="38">
        <f>SUM(G267)</f>
        <v>400000</v>
      </c>
    </row>
    <row r="267" spans="1:7" ht="38.25">
      <c r="A267" s="3" t="s">
        <v>11</v>
      </c>
      <c r="B267" s="19" t="s">
        <v>184</v>
      </c>
      <c r="C267" s="19" t="s">
        <v>102</v>
      </c>
      <c r="D267" s="19" t="s">
        <v>183</v>
      </c>
      <c r="E267" s="19" t="s">
        <v>111</v>
      </c>
      <c r="F267" s="72">
        <f>F268</f>
        <v>380000</v>
      </c>
      <c r="G267" s="35">
        <f>G268</f>
        <v>400000</v>
      </c>
    </row>
    <row r="268" spans="1:7" ht="38.25">
      <c r="A268" s="3" t="s">
        <v>12</v>
      </c>
      <c r="B268" s="19" t="s">
        <v>184</v>
      </c>
      <c r="C268" s="19" t="s">
        <v>102</v>
      </c>
      <c r="D268" s="19" t="s">
        <v>183</v>
      </c>
      <c r="E268" s="19" t="s">
        <v>112</v>
      </c>
      <c r="F268" s="72">
        <f>F269</f>
        <v>380000</v>
      </c>
      <c r="G268" s="35">
        <f>G269</f>
        <v>400000</v>
      </c>
    </row>
    <row r="269" spans="1:7" ht="38.25">
      <c r="A269" s="3" t="s">
        <v>14</v>
      </c>
      <c r="B269" s="19" t="s">
        <v>184</v>
      </c>
      <c r="C269" s="19" t="s">
        <v>102</v>
      </c>
      <c r="D269" s="19" t="s">
        <v>183</v>
      </c>
      <c r="E269" s="19" t="s">
        <v>114</v>
      </c>
      <c r="F269" s="72">
        <v>380000</v>
      </c>
      <c r="G269" s="35">
        <v>400000</v>
      </c>
    </row>
    <row r="270" spans="1:7">
      <c r="A270" s="8" t="s">
        <v>45</v>
      </c>
      <c r="B270" s="17">
        <v>12</v>
      </c>
      <c r="C270" s="17"/>
      <c r="D270" s="17"/>
      <c r="E270" s="17"/>
      <c r="F270" s="62">
        <f>F271</f>
        <v>634500</v>
      </c>
      <c r="G270" s="27">
        <f>G271</f>
        <v>320000</v>
      </c>
    </row>
    <row r="271" spans="1:7" ht="25.5">
      <c r="A271" s="9" t="s">
        <v>46</v>
      </c>
      <c r="B271" s="20">
        <v>12</v>
      </c>
      <c r="C271" s="19" t="s">
        <v>102</v>
      </c>
      <c r="D271" s="20"/>
      <c r="E271" s="20"/>
      <c r="F271" s="63">
        <f>SUM(F272,F276)</f>
        <v>634500</v>
      </c>
      <c r="G271" s="24">
        <f>SUM(G272,G276)</f>
        <v>320000</v>
      </c>
    </row>
    <row r="272" spans="1:7" ht="81" customHeight="1">
      <c r="A272" s="8" t="s">
        <v>59</v>
      </c>
      <c r="B272" s="17">
        <v>12</v>
      </c>
      <c r="C272" s="23" t="s">
        <v>102</v>
      </c>
      <c r="D272" s="17" t="s">
        <v>150</v>
      </c>
      <c r="E272" s="17"/>
      <c r="F272" s="62">
        <f t="shared" ref="F272:G274" si="27">F273</f>
        <v>314500</v>
      </c>
      <c r="G272" s="27">
        <f t="shared" si="27"/>
        <v>0</v>
      </c>
    </row>
    <row r="273" spans="1:7" ht="153" customHeight="1">
      <c r="A273" s="2" t="s">
        <v>206</v>
      </c>
      <c r="B273" s="22">
        <v>12</v>
      </c>
      <c r="C273" s="23" t="s">
        <v>102</v>
      </c>
      <c r="D273" s="22" t="s">
        <v>205</v>
      </c>
      <c r="E273" s="22"/>
      <c r="F273" s="61">
        <f t="shared" si="27"/>
        <v>314500</v>
      </c>
      <c r="G273" s="25">
        <f t="shared" si="27"/>
        <v>0</v>
      </c>
    </row>
    <row r="274" spans="1:7">
      <c r="A274" s="3" t="s">
        <v>24</v>
      </c>
      <c r="B274" s="16">
        <v>12</v>
      </c>
      <c r="C274" s="19" t="s">
        <v>102</v>
      </c>
      <c r="D274" s="16" t="s">
        <v>205</v>
      </c>
      <c r="E274" s="16">
        <v>800</v>
      </c>
      <c r="F274" s="64">
        <f t="shared" si="27"/>
        <v>314500</v>
      </c>
      <c r="G274" s="26">
        <f t="shared" si="27"/>
        <v>0</v>
      </c>
    </row>
    <row r="275" spans="1:7" ht="76.5">
      <c r="A275" s="3" t="s">
        <v>34</v>
      </c>
      <c r="B275" s="16">
        <v>12</v>
      </c>
      <c r="C275" s="19" t="s">
        <v>102</v>
      </c>
      <c r="D275" s="16" t="s">
        <v>205</v>
      </c>
      <c r="E275" s="16">
        <v>810</v>
      </c>
      <c r="F275" s="64">
        <v>314500</v>
      </c>
      <c r="G275" s="26"/>
    </row>
    <row r="276" spans="1:7" ht="27">
      <c r="A276" s="8" t="s">
        <v>28</v>
      </c>
      <c r="B276" s="17">
        <v>12</v>
      </c>
      <c r="C276" s="18" t="s">
        <v>102</v>
      </c>
      <c r="D276" s="17" t="s">
        <v>133</v>
      </c>
      <c r="E276" s="17"/>
      <c r="F276" s="62">
        <f t="shared" ref="F276:G278" si="28">F277</f>
        <v>320000</v>
      </c>
      <c r="G276" s="27">
        <f t="shared" si="28"/>
        <v>320000</v>
      </c>
    </row>
    <row r="277" spans="1:7" ht="76.5">
      <c r="A277" s="2" t="s">
        <v>233</v>
      </c>
      <c r="B277" s="22">
        <v>12</v>
      </c>
      <c r="C277" s="23" t="s">
        <v>102</v>
      </c>
      <c r="D277" s="22" t="s">
        <v>151</v>
      </c>
      <c r="E277" s="22"/>
      <c r="F277" s="61">
        <f t="shared" si="28"/>
        <v>320000</v>
      </c>
      <c r="G277" s="25">
        <f t="shared" si="28"/>
        <v>320000</v>
      </c>
    </row>
    <row r="278" spans="1:7">
      <c r="A278" s="3" t="s">
        <v>24</v>
      </c>
      <c r="B278" s="16">
        <v>12</v>
      </c>
      <c r="C278" s="19" t="s">
        <v>102</v>
      </c>
      <c r="D278" s="16" t="s">
        <v>151</v>
      </c>
      <c r="E278" s="16">
        <v>800</v>
      </c>
      <c r="F278" s="64">
        <f t="shared" si="28"/>
        <v>320000</v>
      </c>
      <c r="G278" s="26">
        <f t="shared" si="28"/>
        <v>320000</v>
      </c>
    </row>
    <row r="279" spans="1:7" ht="76.5">
      <c r="A279" s="3" t="s">
        <v>34</v>
      </c>
      <c r="B279" s="16">
        <v>12</v>
      </c>
      <c r="C279" s="19" t="s">
        <v>102</v>
      </c>
      <c r="D279" s="16" t="s">
        <v>151</v>
      </c>
      <c r="E279" s="16">
        <v>810</v>
      </c>
      <c r="F279" s="64">
        <v>320000</v>
      </c>
      <c r="G279" s="26">
        <v>320000</v>
      </c>
    </row>
    <row r="280" spans="1:7" ht="27">
      <c r="A280" s="8" t="s">
        <v>252</v>
      </c>
      <c r="B280" s="19" t="s">
        <v>130</v>
      </c>
      <c r="C280" s="19"/>
      <c r="D280" s="19"/>
      <c r="E280" s="19"/>
      <c r="F280" s="26">
        <f t="shared" ref="F280:G284" si="29">F281</f>
        <v>10000</v>
      </c>
      <c r="G280" s="26">
        <f t="shared" si="29"/>
        <v>10000</v>
      </c>
    </row>
    <row r="281" spans="1:7" ht="38.25">
      <c r="A281" s="9" t="s">
        <v>253</v>
      </c>
      <c r="B281" s="19" t="s">
        <v>130</v>
      </c>
      <c r="C281" s="19" t="s">
        <v>101</v>
      </c>
      <c r="D281" s="19"/>
      <c r="E281" s="19"/>
      <c r="F281" s="26">
        <f t="shared" si="29"/>
        <v>10000</v>
      </c>
      <c r="G281" s="26">
        <f t="shared" si="29"/>
        <v>10000</v>
      </c>
    </row>
    <row r="282" spans="1:7" ht="25.5">
      <c r="A282" s="2" t="s">
        <v>254</v>
      </c>
      <c r="B282" s="19" t="s">
        <v>130</v>
      </c>
      <c r="C282" s="19" t="s">
        <v>101</v>
      </c>
      <c r="D282" s="19" t="s">
        <v>255</v>
      </c>
      <c r="E282" s="19"/>
      <c r="F282" s="26">
        <f t="shared" si="29"/>
        <v>10000</v>
      </c>
      <c r="G282" s="26">
        <f t="shared" si="29"/>
        <v>10000</v>
      </c>
    </row>
    <row r="283" spans="1:7" ht="25.5">
      <c r="A283" s="3" t="s">
        <v>256</v>
      </c>
      <c r="B283" s="19" t="s">
        <v>130</v>
      </c>
      <c r="C283" s="19" t="s">
        <v>101</v>
      </c>
      <c r="D283" s="19" t="s">
        <v>257</v>
      </c>
      <c r="E283" s="19"/>
      <c r="F283" s="26">
        <f t="shared" si="29"/>
        <v>10000</v>
      </c>
      <c r="G283" s="26">
        <f t="shared" si="29"/>
        <v>10000</v>
      </c>
    </row>
    <row r="284" spans="1:7" ht="25.5">
      <c r="A284" s="3" t="s">
        <v>258</v>
      </c>
      <c r="B284" s="19" t="s">
        <v>130</v>
      </c>
      <c r="C284" s="19" t="s">
        <v>101</v>
      </c>
      <c r="D284" s="19" t="s">
        <v>257</v>
      </c>
      <c r="E284" s="19" t="s">
        <v>259</v>
      </c>
      <c r="F284" s="26">
        <f t="shared" si="29"/>
        <v>10000</v>
      </c>
      <c r="G284" s="26">
        <f t="shared" si="29"/>
        <v>10000</v>
      </c>
    </row>
    <row r="285" spans="1:7" ht="25.5">
      <c r="A285" s="3" t="s">
        <v>260</v>
      </c>
      <c r="B285" s="19" t="s">
        <v>130</v>
      </c>
      <c r="C285" s="19" t="s">
        <v>101</v>
      </c>
      <c r="D285" s="19" t="s">
        <v>257</v>
      </c>
      <c r="E285" s="19" t="s">
        <v>261</v>
      </c>
      <c r="F285" s="26">
        <v>10000</v>
      </c>
      <c r="G285" s="26">
        <v>10000</v>
      </c>
    </row>
    <row r="286" spans="1:7" ht="59.25" customHeight="1">
      <c r="A286" s="8" t="s">
        <v>214</v>
      </c>
      <c r="B286" s="18" t="s">
        <v>153</v>
      </c>
      <c r="C286" s="18"/>
      <c r="D286" s="18"/>
      <c r="E286" s="18"/>
      <c r="F286" s="62">
        <f>F287</f>
        <v>22303200</v>
      </c>
      <c r="G286" s="27">
        <f>G287</f>
        <v>23291900</v>
      </c>
    </row>
    <row r="287" spans="1:7" ht="51">
      <c r="A287" s="9" t="s">
        <v>47</v>
      </c>
      <c r="B287" s="21" t="s">
        <v>153</v>
      </c>
      <c r="C287" s="21" t="s">
        <v>101</v>
      </c>
      <c r="D287" s="21"/>
      <c r="E287" s="21"/>
      <c r="F287" s="63">
        <f>F289</f>
        <v>22303200</v>
      </c>
      <c r="G287" s="24">
        <f>G289</f>
        <v>23291900</v>
      </c>
    </row>
    <row r="288" spans="1:7" ht="25.5">
      <c r="A288" s="2" t="s">
        <v>48</v>
      </c>
      <c r="B288" s="23" t="s">
        <v>153</v>
      </c>
      <c r="C288" s="23" t="s">
        <v>101</v>
      </c>
      <c r="D288" s="23" t="s">
        <v>207</v>
      </c>
      <c r="E288" s="21"/>
      <c r="F288" s="61">
        <f t="shared" ref="F288:G291" si="30">F289</f>
        <v>22303200</v>
      </c>
      <c r="G288" s="25">
        <f t="shared" si="30"/>
        <v>23291900</v>
      </c>
    </row>
    <row r="289" spans="1:7" ht="25.5">
      <c r="A289" s="3" t="s">
        <v>48</v>
      </c>
      <c r="B289" s="19" t="s">
        <v>153</v>
      </c>
      <c r="C289" s="19" t="s">
        <v>101</v>
      </c>
      <c r="D289" s="19" t="s">
        <v>154</v>
      </c>
      <c r="E289" s="19"/>
      <c r="F289" s="64">
        <f t="shared" si="30"/>
        <v>22303200</v>
      </c>
      <c r="G289" s="26">
        <f t="shared" si="30"/>
        <v>23291900</v>
      </c>
    </row>
    <row r="290" spans="1:7" ht="51">
      <c r="A290" s="3" t="s">
        <v>49</v>
      </c>
      <c r="B290" s="19" t="s">
        <v>153</v>
      </c>
      <c r="C290" s="19" t="s">
        <v>101</v>
      </c>
      <c r="D290" s="19" t="s">
        <v>155</v>
      </c>
      <c r="E290" s="19"/>
      <c r="F290" s="64">
        <f t="shared" si="30"/>
        <v>22303200</v>
      </c>
      <c r="G290" s="26">
        <f t="shared" si="30"/>
        <v>23291900</v>
      </c>
    </row>
    <row r="291" spans="1:7">
      <c r="A291" s="3" t="s">
        <v>50</v>
      </c>
      <c r="B291" s="19" t="s">
        <v>153</v>
      </c>
      <c r="C291" s="19" t="s">
        <v>101</v>
      </c>
      <c r="D291" s="19" t="s">
        <v>155</v>
      </c>
      <c r="E291" s="19" t="s">
        <v>156</v>
      </c>
      <c r="F291" s="64">
        <f t="shared" si="30"/>
        <v>22303200</v>
      </c>
      <c r="G291" s="26">
        <f t="shared" si="30"/>
        <v>23291900</v>
      </c>
    </row>
    <row r="292" spans="1:7" ht="38.25">
      <c r="A292" s="3" t="s">
        <v>215</v>
      </c>
      <c r="B292" s="19" t="s">
        <v>153</v>
      </c>
      <c r="C292" s="19" t="s">
        <v>101</v>
      </c>
      <c r="D292" s="19" t="s">
        <v>155</v>
      </c>
      <c r="E292" s="19" t="s">
        <v>157</v>
      </c>
      <c r="F292" s="64">
        <v>22303200</v>
      </c>
      <c r="G292" s="26">
        <v>23291900</v>
      </c>
    </row>
    <row r="293" spans="1:7">
      <c r="A293" s="2" t="s">
        <v>224</v>
      </c>
      <c r="B293" s="19" t="s">
        <v>225</v>
      </c>
      <c r="C293" s="19"/>
      <c r="D293" s="19"/>
      <c r="E293" s="19"/>
      <c r="F293" s="64">
        <f t="shared" ref="F293:G295" si="31">F294</f>
        <v>4983000</v>
      </c>
      <c r="G293" s="26">
        <f t="shared" si="31"/>
        <v>10646000</v>
      </c>
    </row>
    <row r="294" spans="1:7">
      <c r="A294" s="3" t="s">
        <v>224</v>
      </c>
      <c r="B294" s="19" t="s">
        <v>225</v>
      </c>
      <c r="C294" s="19" t="s">
        <v>225</v>
      </c>
      <c r="D294" s="19"/>
      <c r="E294" s="19"/>
      <c r="F294" s="64">
        <f t="shared" si="31"/>
        <v>4983000</v>
      </c>
      <c r="G294" s="26">
        <f t="shared" si="31"/>
        <v>10646000</v>
      </c>
    </row>
    <row r="295" spans="1:7">
      <c r="A295" s="3" t="s">
        <v>224</v>
      </c>
      <c r="B295" s="19" t="s">
        <v>225</v>
      </c>
      <c r="C295" s="19" t="s">
        <v>225</v>
      </c>
      <c r="D295" s="19" t="s">
        <v>226</v>
      </c>
      <c r="E295" s="19"/>
      <c r="F295" s="64">
        <f t="shared" si="31"/>
        <v>4983000</v>
      </c>
      <c r="G295" s="26">
        <f t="shared" si="31"/>
        <v>10646000</v>
      </c>
    </row>
    <row r="296" spans="1:7">
      <c r="A296" s="3" t="s">
        <v>224</v>
      </c>
      <c r="B296" s="19" t="s">
        <v>225</v>
      </c>
      <c r="C296" s="19" t="s">
        <v>225</v>
      </c>
      <c r="D296" s="19" t="s">
        <v>226</v>
      </c>
      <c r="E296" s="19" t="s">
        <v>227</v>
      </c>
      <c r="F296" s="64">
        <v>4983000</v>
      </c>
      <c r="G296" s="26">
        <v>10646000</v>
      </c>
    </row>
    <row r="297" spans="1:7">
      <c r="A297" s="2" t="s">
        <v>86</v>
      </c>
      <c r="B297" s="7"/>
      <c r="C297" s="7"/>
      <c r="D297" s="7"/>
      <c r="E297" s="7"/>
      <c r="F297" s="74">
        <f>F286+F17+F86+F104+F177+F220+F263+F270+F280+F293</f>
        <v>199303000</v>
      </c>
      <c r="G297" s="74">
        <f>G286+G17+G86+G104+G177+G220+G263+G270+G280+G293</f>
        <v>212910700</v>
      </c>
    </row>
  </sheetData>
  <mergeCells count="18">
    <mergeCell ref="A13:F13"/>
    <mergeCell ref="C1:F1"/>
    <mergeCell ref="C2:F2"/>
    <mergeCell ref="C3:F3"/>
    <mergeCell ref="C4:F4"/>
    <mergeCell ref="C5:F5"/>
    <mergeCell ref="C6:F6"/>
    <mergeCell ref="C7:F7"/>
    <mergeCell ref="C8:F8"/>
    <mergeCell ref="C9:F9"/>
    <mergeCell ref="A11:F11"/>
    <mergeCell ref="A12:F12"/>
    <mergeCell ref="F14:G14"/>
    <mergeCell ref="A14:A15"/>
    <mergeCell ref="B14:B15"/>
    <mergeCell ref="C14:C15"/>
    <mergeCell ref="D14:D15"/>
    <mergeCell ref="E14:E15"/>
  </mergeCells>
  <pageMargins left="0.7" right="0.56000000000000005" top="0.65" bottom="0.18" header="0.3" footer="0.18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13</vt:lpstr>
      <vt:lpstr>приложение №11</vt:lpstr>
      <vt:lpstr>'приложение 13'!Область_печати</vt:lpstr>
      <vt:lpstr>'приложение №11'!Область_печати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2012-11-27T08:30:39Z</cp:lastPrinted>
  <dcterms:created xsi:type="dcterms:W3CDTF">2012-06-20T07:15:37Z</dcterms:created>
  <dcterms:modified xsi:type="dcterms:W3CDTF">2012-11-27T10:15:26Z</dcterms:modified>
</cp:coreProperties>
</file>